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<sst xmlns="http://schemas.openxmlformats.org/spreadsheetml/2006/main" count="1271" uniqueCount="605">
  <si>
    <r>
      <t xml:space="preserve">Протокол № 15 від 24.05.2017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</si>
  <si>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r>
      <t xml:space="preserve">Протокол № 15 від 24.05.2017        </t>
    </r>
    <r>
      <rPr>
        <b/>
        <sz val="12"/>
        <rFont val="Times New Roman"/>
        <family val="1"/>
      </rPr>
      <t xml:space="preserve">  (додаткові кошти) </t>
    </r>
  </si>
  <si>
    <t xml:space="preserve">Протокол № 13 від 10.05.2017 </t>
  </si>
  <si>
    <t xml:space="preserve">Механічні запасні частини, крім двигунів і частин двигунів (Ходова частина) </t>
  </si>
  <si>
    <t xml:space="preserve">34320000-6          Механічні запасні частини, крім двигунів і частин двигунів (Ходова частина) </t>
  </si>
  <si>
    <t xml:space="preserve">Червень - грудень </t>
  </si>
  <si>
    <r>
      <t xml:space="preserve">Протокол № 16 від 12.06.2017 </t>
    </r>
    <r>
      <rPr>
        <b/>
        <sz val="12"/>
        <rFont val="Times New Roman"/>
        <family val="1"/>
      </rPr>
      <t xml:space="preserve">(додаткові кошти) </t>
    </r>
  </si>
  <si>
    <t xml:space="preserve">34310000-3                   Двигуни та їх частини </t>
  </si>
  <si>
    <t>Запасні часнини різні</t>
  </si>
  <si>
    <t>Запасні частини до вантажних транспортних засобів, фургонів та легкових автомобілів</t>
  </si>
  <si>
    <t xml:space="preserve">34350000-5                 Шини для транспортних засобів великої та малої тоннажності </t>
  </si>
  <si>
    <t xml:space="preserve">34330000-9                    Запасні частини до вантажних транспортних засобів, фургонів та легкових автомобілів </t>
  </si>
  <si>
    <t xml:space="preserve">Електричне обладнання для двигунів і транспортних засобів </t>
  </si>
  <si>
    <t xml:space="preserve">31610000-5 Електричне обладнання для двигунів і транспортних засобів </t>
  </si>
  <si>
    <t xml:space="preserve">44520000-1                     Замки, ключі та петлі </t>
  </si>
  <si>
    <t>Електричні акумулятори</t>
  </si>
  <si>
    <t>31430000-9  Електричні акумулятори</t>
  </si>
  <si>
    <t>Гумови вироби -медтехніка</t>
  </si>
  <si>
    <t xml:space="preserve">19510000-4                      Гумові вироби
</t>
  </si>
  <si>
    <t>Батареї для моніторів</t>
  </si>
  <si>
    <t xml:space="preserve">31440000-2 Акумуляторні батареї </t>
  </si>
  <si>
    <t>44190000-8  Конструкційні матеріали різні</t>
  </si>
  <si>
    <t>Запасні частини  для  обладнання (медтехніка)</t>
  </si>
  <si>
    <t xml:space="preserve">Лампи </t>
  </si>
  <si>
    <t xml:space="preserve">31530000-0                   Частини до світильників та освітлювального обладнання </t>
  </si>
  <si>
    <t xml:space="preserve">Розетки </t>
  </si>
  <si>
    <t xml:space="preserve">31220000-4                      Елементи електричних схем </t>
  </si>
  <si>
    <t>Вимикач, дзвоник, коробки, рамки</t>
  </si>
  <si>
    <t xml:space="preserve">31210000-1 Електрична апаратура для комутування та захисту електричних кіл </t>
  </si>
  <si>
    <t>Кабель USB</t>
  </si>
  <si>
    <t xml:space="preserve">30230000-0 Комп’ютерне обладнання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</si>
  <si>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кошти); Протокол № 16 від 12.06.2017 </t>
    </r>
  </si>
  <si>
    <t>Драбина для станції м. Генічеськ</t>
  </si>
  <si>
    <t xml:space="preserve">44420000-0                    Будівельні товари </t>
  </si>
  <si>
    <t xml:space="preserve">  34310000-3                  Двигуни та їх частини  </t>
  </si>
  <si>
    <t xml:space="preserve">31000000-6                     Електротехнічне устаткування, апаратура, обладнання та матеріали; освітлювальне устаткування   </t>
  </si>
  <si>
    <t xml:space="preserve">34320000-6            Механічні запасні частини, крім двигунів і частин двигунів  </t>
  </si>
  <si>
    <t xml:space="preserve">  31620000-8                 Прилади звукової та візуальної сигналізації       </t>
  </si>
  <si>
    <t xml:space="preserve"> 34300000-0                     Частини та приладдя до транспортних засобів і їх двигунів       </t>
  </si>
  <si>
    <t xml:space="preserve">  34320000-6                      Механічні запасні частини, крім двигунів і частин двигунів       </t>
  </si>
  <si>
    <t xml:space="preserve"> 31400000-0                     Акумулятори, гальванічні елементи та гальванічні батареї  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</si>
  <si>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</si>
  <si>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</si>
  <si>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</si>
  <si>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31000000-6                           Електротехнічне устаткування, апаратура, обладнання та матеріали; освітлювальне устаткування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</si>
  <si>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</si>
  <si>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</si>
  <si>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22800000-8                           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</t>
  </si>
  <si>
    <t xml:space="preserve">   30190000-7                      Офісне устаткування та приладдя різне                                       </t>
  </si>
  <si>
    <t xml:space="preserve">30120000-6                  Фотокопіювальне та поліграфічне обладнання для офсетного друку  </t>
  </si>
  <si>
    <t xml:space="preserve"> 
   39830000-9                    Продукція для чищення
   </t>
  </si>
  <si>
    <t xml:space="preserve"> 44410000-7                  Вироби для ванної кімнати та кухні         </t>
  </si>
  <si>
    <t xml:space="preserve">44920000-5             Вапняк, гіпс і крейда  </t>
  </si>
  <si>
    <t xml:space="preserve"> 44160000-9                    Магістралі, трубопроводи, труби, обсадні труби, тюбінги та супутні вироби         </t>
  </si>
  <si>
    <t xml:space="preserve">  44510000-8                          Знаряддя                     </t>
  </si>
  <si>
    <t xml:space="preserve"> 19.20.2 ( 09130000-9)                          Паливо рідинне та газ; оливи мастильні (Нафта і дистиляти - дизельне паливо) </t>
  </si>
  <si>
    <t>Затверджений протоколом засідання тендерного комітету № 36  від 14.11.2017</t>
  </si>
  <si>
    <t>Протокол № 36 від 14.11.2017</t>
  </si>
  <si>
    <t>Протокол № 25 від 13.09.2017 (економія); Протокол № 36 від 14.11.2017</t>
  </si>
  <si>
    <t>Протокол № 6 від 24.02.2017; Протокол № 10 від 06.04.2017; Протокол № 36 від 14.11.2017</t>
  </si>
  <si>
    <t>Протокол № 10 від 06.04.2017; Протокол № 36 від 14.11.2017</t>
  </si>
  <si>
    <t>Протокол № 12 від 24.07.2017; Протокол № 36 від 14.11.2017</t>
  </si>
  <si>
    <t>Протокол № 20 від 25.07.2017 (економія); Протокол № 36 від 14.11.2017</t>
  </si>
  <si>
    <t>Проткол № 25 від 13.09.2017; Протокол № 31 від 01.11.2017 (економія); Протокол № 36 від 14.11.2017</t>
  </si>
  <si>
    <r>
      <t>Протокол № 31 від 01.11.2017</t>
    </r>
    <r>
      <rPr>
        <b/>
        <sz val="12"/>
        <rFont val="Times New Roman"/>
        <family val="1"/>
      </rPr>
      <t xml:space="preserve"> економія;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додаткові кошти (НАКАЗ від 12.10.2017 № 540) протокол № 36 від 14.11.2017</t>
    </r>
  </si>
  <si>
    <r>
      <t xml:space="preserve">Протокол № 16 від 12.06.2017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36 від 14.11.2017 </t>
    </r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</si>
  <si>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20 від 25.07.2017; Протокол № 30 від 13.10.2017; Протокол № 36 від 14.11.2017</t>
    </r>
  </si>
  <si>
    <t>Протокол № 19 від 14.07.2017; Протокол № 36 від 14.11.2017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</si>
  <si>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кошти); </t>
    </r>
    <r>
      <rPr>
        <sz val="12"/>
        <rFont val="Times New Roman"/>
        <family val="1"/>
      </rPr>
      <t xml:space="preserve">Протокол № 36 від 14.11.2017 </t>
    </r>
  </si>
  <si>
    <t>Вогнегасник, кріплення для вогнегасників</t>
  </si>
  <si>
    <t>Підсвічувані вивіски</t>
  </si>
  <si>
    <t xml:space="preserve">Листопад- грудень </t>
  </si>
  <si>
    <t xml:space="preserve">38550000-5 Лічильники </t>
  </si>
  <si>
    <t xml:space="preserve"> Лічильники </t>
  </si>
  <si>
    <t>Протокол № 19 від 14.07.2017; Протокол № 20 від 25.07.2017; Протокол № 27 від 22.09.2017; Протокол № 30 від 13.10.2017; Протокол № 31 від 01.11.2017; Протокол № 36 від 14.11.2017</t>
  </si>
  <si>
    <t>Протокол № 6 від 24.02.2017; Протокол № 19 від 14.07.2017; Протокол № 36 від 14.11.2017</t>
  </si>
  <si>
    <t>Протокол № 6 від 24.02.2017; Протокол № 36 від 14.11.2017</t>
  </si>
  <si>
    <t xml:space="preserve">Листопад  - Грудень </t>
  </si>
  <si>
    <t xml:space="preserve">72210000-0 Послуги з розробки пакетів програмного забезпечення </t>
  </si>
  <si>
    <t xml:space="preserve">Встановлення противірусного забезпечення </t>
  </si>
  <si>
    <t>Протокол № 6 від 24.02.2017;  Протокол № 9 від 22.03.2017; Протокол № 30 від 13.10.2017; Протокол № 36 від 14.11.2017</t>
  </si>
  <si>
    <t>Протокол № 6 від 24.02.2017; Протокол № 15 від 24.05.2017; Протокол № 36 від 14.11.2017</t>
  </si>
  <si>
    <t xml:space="preserve">45510000-5                                         Прокат підіймальних кранів із оператором </t>
  </si>
  <si>
    <t xml:space="preserve">Прокат підіймальних кранів із оператором </t>
  </si>
  <si>
    <t xml:space="preserve">ДБН А.2.2.-3-2014  Поточний ремонт частини покрівлі мийки  по вул. Ладичука, 148 підстанції № 3
 СЕ (Ш) МД м. Херсон
45260000 -7  Покрівельні роботи та інші спеціалізовані будівельні роботи            
</t>
  </si>
  <si>
    <t>ДБН А.2.2.-3-2014  Поточний ремонт частини покрівлі мийки  по вул. Ладичука, 148 підстанції № 3
 СЕ (Ш) МД м. Херсон</t>
  </si>
  <si>
    <r>
      <t xml:space="preserve">Спец. фонд  </t>
    </r>
    <r>
      <rPr>
        <sz val="12"/>
        <rFont val="Times New Roman"/>
        <family val="1"/>
      </rPr>
      <t>Протокол № 36 від 14.11.2017</t>
    </r>
  </si>
  <si>
    <r>
      <t>Протокол № 6 від 24.02.2017;</t>
    </r>
    <r>
      <rPr>
        <sz val="12"/>
        <rFont val="Times New Roman"/>
        <family val="1"/>
      </rPr>
      <t xml:space="preserve"> Протокол № 36 від 14.11.2017</t>
    </r>
  </si>
  <si>
    <r>
      <t xml:space="preserve">Спец. фонд; </t>
    </r>
    <r>
      <rPr>
        <sz val="12"/>
        <rFont val="Times New Roman"/>
        <family val="1"/>
      </rPr>
      <t xml:space="preserve">Протокол № 36 від 14.11.2017 </t>
    </r>
  </si>
  <si>
    <t>Протокол № 31 від 01.11.2017; Протокол № 36 від 14.11.2017</t>
  </si>
  <si>
    <t xml:space="preserve"> 42410000-3                     Підіймально-транспортувальне обладнання   </t>
  </si>
  <si>
    <t xml:space="preserve">14710000-1                   Залізо, свинець, цинк, олово та мідь </t>
  </si>
  <si>
    <t xml:space="preserve"> 33970000-0                      Устаткування та приладдя для моргів  </t>
  </si>
  <si>
    <t xml:space="preserve">     22410000-7                  Марки                         </t>
  </si>
  <si>
    <t xml:space="preserve">39130000-2                Офісні меблі  </t>
  </si>
  <si>
    <t>Лопати, граблі, сокира для станції м. Генічеськ</t>
  </si>
  <si>
    <t xml:space="preserve">44510000-8          Знаряддя </t>
  </si>
  <si>
    <t>Матраци,  подушки, покривала для станції м. Генічеськ</t>
  </si>
  <si>
    <t xml:space="preserve">39510000-0                  Вироби домашнього текстилю </t>
  </si>
  <si>
    <t>Щит в сборі для станції м. Генічеськ</t>
  </si>
  <si>
    <t xml:space="preserve">35110000-8 Протипожежне, рятувальне та захисне обладнання </t>
  </si>
  <si>
    <t>Водонагрівач для станції м. Генічеськ</t>
  </si>
  <si>
    <t>39710000-2 Електричні побутові прилади</t>
  </si>
  <si>
    <t>Піч мікрохвильова, чайник електричний  для станції м. Генічеськ</t>
  </si>
  <si>
    <t>Ведра, мітли для станції м. Генічеськ</t>
  </si>
  <si>
    <t xml:space="preserve">39220000-0                   Кухонне приладдя, товари для дому та господарства і приладдя для закладів громадського харчування </t>
  </si>
  <si>
    <t xml:space="preserve">44410000-7                     Вироби для ванної кімнати та кухні  </t>
  </si>
  <si>
    <t>Компресор для станції м. Генічеськ</t>
  </si>
  <si>
    <t xml:space="preserve">42120000-6                    Насоси та компресори </t>
  </si>
  <si>
    <t>Прогумовані тканини для станції м. Генічеськ</t>
  </si>
  <si>
    <t xml:space="preserve">19510000-4                    Гумові вироби </t>
  </si>
  <si>
    <t>Камера для станції м. Генічеськ</t>
  </si>
  <si>
    <t>30230000-0 Комп’ютерне обладнання</t>
  </si>
  <si>
    <t>Колонки для станції м. Генічеськ</t>
  </si>
  <si>
    <t xml:space="preserve">32340000-8 Мікрофони та гучномовці </t>
  </si>
  <si>
    <t xml:space="preserve">34910000-9                    Гужові чи ручні вози, інші транспортні засоби з немеханічним приводом, багажні вози та різні запасні частини </t>
  </si>
  <si>
    <t xml:space="preserve">18920000-4                    Сумки </t>
  </si>
  <si>
    <t xml:space="preserve"> 31610000-5                Електричне обладнання для двигунів і транспортних засобів  </t>
  </si>
  <si>
    <t xml:space="preserve">38560000-8                  Лічильники продукції  </t>
  </si>
  <si>
    <t xml:space="preserve">   44810000-1                 Фарби    </t>
  </si>
  <si>
    <t xml:space="preserve"> 24910000-6                   Клеї    </t>
  </si>
  <si>
    <t xml:space="preserve">   44610000-9                   Цистерни, резервуари, контейнери та посудини високого тиску                                 </t>
  </si>
  <si>
    <t xml:space="preserve">44220000-8                   Столярні вироби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</si>
  <si>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</si>
  <si>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</si>
  <si>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r>
      <t xml:space="preserve">Протокол № 16 від 12.06.2017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</si>
  <si>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t xml:space="preserve">   24111900-4                     Кисень                           (Медичний кисень)                       </t>
  </si>
  <si>
    <t xml:space="preserve">24110000-8                 Промислови гази </t>
  </si>
  <si>
    <t xml:space="preserve">    33622000-6                   Лікарські засоби для лікування захворювань серцево-судинної системи                   </t>
  </si>
  <si>
    <t xml:space="preserve"> 33695000-8                    Продукція медичного призначення, крім лікарських засобів                    </t>
  </si>
  <si>
    <t xml:space="preserve"> 33120000-7                    Системи реєстрації медичної інформації та дослідне обладнання                    </t>
  </si>
  <si>
    <t xml:space="preserve">   33694000-1                  Діагностичні засоби  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</si>
  <si>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</si>
  <si>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</si>
  <si>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>Протокол № 6 від 24.02.2017;  Протокол № 9 від 22.03.2017; Протокол № 31  від 01.11.2017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</si>
  <si>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</si>
  <si>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Протокол № 6 від 24.02.2017; Протокол № 31 від 01.11.2017</t>
  </si>
  <si>
    <t>Протокол № 31 від 01.11.2017</t>
  </si>
  <si>
    <r>
      <t xml:space="preserve">Протокол № 16 від 12.06.2017; Протокол № 31 від 01.11.2017  </t>
    </r>
    <r>
      <rPr>
        <b/>
        <sz val="12"/>
        <rFont val="Times New Roman"/>
        <family val="1"/>
      </rPr>
      <t xml:space="preserve">(додаткові кошти) </t>
    </r>
  </si>
  <si>
    <t>Протокол № 13 від 10.05.2017, протокол № 27 від 22.09.2017; Протокол № 31 від 01.11.2017</t>
  </si>
  <si>
    <r>
      <t xml:space="preserve">Протокол № 16 від 12.06.2017; Протокол № 31 від 01.11.2017 </t>
    </r>
    <r>
      <rPr>
        <b/>
        <sz val="12"/>
        <rFont val="Times New Roman"/>
        <family val="1"/>
      </rPr>
      <t xml:space="preserve">(додаткові кошти) </t>
    </r>
  </si>
  <si>
    <t xml:space="preserve">Листопад - грудень </t>
  </si>
  <si>
    <t xml:space="preserve">Листопад -  грудень  </t>
  </si>
  <si>
    <t>Протокол № 29 від 28.09.2017; Протокол № 31 від 01.11.2017</t>
  </si>
  <si>
    <t>Протокол № 25 від 13.09.2017; Протокол № 31 від 01.11.2017  (економія)</t>
  </si>
  <si>
    <t>Протокол № 25 від 13.09.2017; Протокол № 31 від 01.11.2017 (економія)</t>
  </si>
  <si>
    <r>
      <t xml:space="preserve"> Протокол № 31 від 01.11.2017 е</t>
    </r>
    <r>
      <rPr>
        <b/>
        <sz val="12"/>
        <rFont val="Times New Roman"/>
        <family val="1"/>
      </rPr>
      <t xml:space="preserve">кономія </t>
    </r>
  </si>
  <si>
    <t xml:space="preserve">22210000-5                                      Газети </t>
  </si>
  <si>
    <t>Періодичні спеціалізовані видання</t>
  </si>
  <si>
    <t>Листопад -Грудень</t>
  </si>
  <si>
    <t xml:space="preserve">Голова тендерного комітету </t>
  </si>
  <si>
    <t xml:space="preserve"> 33150000-6                  Апаратура для радіотерапії, механотерапії, електротерапії та фізичної терапії      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</si>
  <si>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</si>
  <si>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</si>
  <si>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</si>
  <si>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35000000-4                      Охоронне, протипожежне, поліцейське та оборонне обладнання                    </t>
  </si>
  <si>
    <t xml:space="preserve"> 22900000-9                 Друкована продукція різна                      </t>
  </si>
  <si>
    <t xml:space="preserve">    22900000-9                Друкована продукція різна                    </t>
  </si>
  <si>
    <t xml:space="preserve"> 24450000-3                 Агрохімічна продукція                 </t>
  </si>
  <si>
    <t xml:space="preserve">33631600-8                   Антисептичні та дезінфекційні засоби        </t>
  </si>
  <si>
    <t xml:space="preserve"> 24310000-0                 Основні неорганічні хімічні речовини                 </t>
  </si>
  <si>
    <t xml:space="preserve"> 24410000-1                 Азотні добрива                </t>
  </si>
  <si>
    <t xml:space="preserve"> 24320000-3                  Основні органічні хімічні речовини                   </t>
  </si>
  <si>
    <t xml:space="preserve"> 24900000-3                   Чисті хімічні речовини та різноманітна хімічна продукція               </t>
  </si>
  <si>
    <t xml:space="preserve"> 21.20.1                                       ( 33600000-6)                    Ліки  (Ліки, інші, зі змішаних чи незмішаних препаратів, розфасовані для роздрібної торгівлі, н.в.і.у.)  (Фармацевтична продукція))                      </t>
  </si>
  <si>
    <t xml:space="preserve"> 337600000-5                  Туалетний папір, носові хустинки, рушники для рук і серветки                     </t>
  </si>
  <si>
    <t xml:space="preserve">  64210000-1                 Послуги телефонного зв’язку та передачі даних                    </t>
  </si>
  <si>
    <t xml:space="preserve"> 64210000-1                    Послуги телефонного зв’язку та передачі даних                    </t>
  </si>
  <si>
    <t xml:space="preserve">  72212200-1                 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</t>
  </si>
  <si>
    <t xml:space="preserve"> 72210000-0                Послуги з розробки пакетів програмного забезпечення                     </t>
  </si>
  <si>
    <t xml:space="preserve">   72210000-0                    Послуги з розробки пакетів програмного забезпечення                      </t>
  </si>
  <si>
    <t xml:space="preserve"> 64212000-5                     Послуги мобільного телефонного зв’язку                </t>
  </si>
  <si>
    <t xml:space="preserve">    64212000-5                   Послуги телефонного зв’язку та передачі даних                       </t>
  </si>
  <si>
    <t xml:space="preserve"> 72100000-6                         Консультаційні послуги з питань апаратного забезпечення           </t>
  </si>
  <si>
    <t xml:space="preserve">  72100000-6                  Консультаційні послуги з питань апаратного забезпечення                 </t>
  </si>
  <si>
    <t xml:space="preserve"> 72200000-7                    Послуги з програмування та консультаційні послуги з питань програмного забезпечення                  </t>
  </si>
  <si>
    <t xml:space="preserve"> 72200000-7                     Послуги з програмування та консультаційні послуги з питань програмного забезпечення                    </t>
  </si>
  <si>
    <t xml:space="preserve">     79713000-5                 Послуги з охорони об’єктів та особистої охорони                 </t>
  </si>
  <si>
    <t xml:space="preserve"> 79710000-4           Охоронні послуги                    </t>
  </si>
  <si>
    <t xml:space="preserve">  64216210-8                    Додаткові інформаційні послуги                 </t>
  </si>
  <si>
    <t>Електрокардіографи (Кочубеевка)</t>
  </si>
  <si>
    <t xml:space="preserve">98112000-1                  Послуги професійних організацій                   </t>
  </si>
  <si>
    <t xml:space="preserve">    50330000-7                 Послуги з технічного обслуговування телекомунікаційного обладнання  (радіочистоти)                </t>
  </si>
  <si>
    <t xml:space="preserve"> 50330000-7                  Послуги з технічного обслуговування телекомунікаційного обладнання             </t>
  </si>
  <si>
    <t xml:space="preserve"> 50330000-7                   Послуги з технічного обслуговування телекомунікаційного обладнання            </t>
  </si>
  <si>
    <t xml:space="preserve"> 90513100-7                  Послуги з утилізації побутових відходів       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</si>
  <si>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</si>
  <si>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</si>
  <si>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 76100000-4                  Професійні послуги у сфері газової промисловості                             </t>
  </si>
  <si>
    <t xml:space="preserve"> 76100000-4                 Професійні послуги у сфері газової промисловості                 </t>
  </si>
  <si>
    <t xml:space="preserve">  76100000-4                Професійні послуги у сфері газової промисловості                  </t>
  </si>
  <si>
    <t xml:space="preserve"> 76100000-4                 Професійні послуги у сфері газової промисловості              </t>
  </si>
  <si>
    <t xml:space="preserve">  50413000-3                    Послуги з ремонту і технічного обслуговування контрольних приладів               </t>
  </si>
  <si>
    <t xml:space="preserve">  50413000-3                  Послуги з ремонту і технічного обслуговування контрольних приладів               </t>
  </si>
  <si>
    <t xml:space="preserve"> 50112100-4                 Послуги з ремонту автомобілів               </t>
  </si>
  <si>
    <t xml:space="preserve">  50100000-6                    Послуги з ремонту, технічного обслуговування транспортних засобів і супутнього обладнання та супутні послуги                    </t>
  </si>
  <si>
    <t xml:space="preserve"> 72310000-1                   Послуги з обробки даних                 </t>
  </si>
  <si>
    <t xml:space="preserve">   72310000-1               Послуги з обробки даних                </t>
  </si>
  <si>
    <t xml:space="preserve"> 76100000-4                 Професійні послуги у сфері газової промисловості               </t>
  </si>
  <si>
    <t xml:space="preserve"> 90510000-5                     Утилізація сміття та поводження зі сміттям              </t>
  </si>
  <si>
    <t xml:space="preserve"> 50320000-4                  Послуги з ремонту і технічного обслуговування персональних комп’ютерів           </t>
  </si>
  <si>
    <t xml:space="preserve">50310000-1               Технічне обслуговування і ремонт офісної техніки  
</t>
  </si>
  <si>
    <t xml:space="preserve">    50330000-7                 Послуги з технічного обслуговування телекомунікаційного обладнання            </t>
  </si>
  <si>
    <t xml:space="preserve">  50330000-7                  Послуги з технічного обслуговування телекомунікаційного обладнання            </t>
  </si>
  <si>
    <t xml:space="preserve"> 71630000-3                  Послуги з технічного огляду та випробовувань                    </t>
  </si>
  <si>
    <t xml:space="preserve"> 50400000-9                   Послуги з ремонту і технічного обслуговування медичного і високоточного обладнання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</si>
  <si>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</si>
  <si>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</si>
  <si>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</si>
  <si>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  66510000-8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</si>
  <si>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</si>
  <si>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>Протокол № 25 від 13.09.2017 (економія)</t>
  </si>
  <si>
    <t xml:space="preserve">   72250000-2                 Послуги, пов’язані із системами та підтримкою                </t>
  </si>
  <si>
    <t xml:space="preserve">   50324100-3                 Послуги з технічного обслуговування систем                               </t>
  </si>
  <si>
    <t xml:space="preserve">45300000-0                  Будівельно-монтажні роботи  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</si>
  <si>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</si>
  <si>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</si>
  <si>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71310000-4                 Консультаційні послуги у галузях інженерії та будівництва            </t>
  </si>
  <si>
    <t xml:space="preserve">  66510000-8                 Страхові послуги                    </t>
  </si>
  <si>
    <t xml:space="preserve">   66510000-8               Страхові послуги                    </t>
  </si>
  <si>
    <t xml:space="preserve">        45330000-9              Водопровідні та санітарно-технічні роботи                     </t>
  </si>
  <si>
    <t xml:space="preserve">71240000-2                   Архітектурні, інженерні та планувальні послуги </t>
  </si>
  <si>
    <t xml:space="preserve"> 09323000-9                 Централізоване опалення               </t>
  </si>
  <si>
    <r>
      <t xml:space="preserve">  09323000-9                 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</t>
    </r>
  </si>
  <si>
    <t xml:space="preserve">  65110000-7               Розподіл води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</si>
  <si>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</si>
  <si>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</si>
  <si>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</si>
  <si>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  Послуги з відведення стічних вод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</si>
  <si>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</si>
  <si>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</si>
  <si>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 90430000-0                     Послуги з відведення стічних вод                  </t>
  </si>
  <si>
    <t xml:space="preserve">90430000-0                    Послуги з відведення стічних вод                      </t>
  </si>
  <si>
    <t xml:space="preserve"> 09310000-5                   Електрична енергія              </t>
  </si>
  <si>
    <t xml:space="preserve"> 09310000-5                 Електрична енергія             </t>
  </si>
  <si>
    <t xml:space="preserve">  09310000-5                 Електрична енергія             </t>
  </si>
  <si>
    <t xml:space="preserve">  09123000-7                     Природний газ                </t>
  </si>
  <si>
    <t xml:space="preserve"> 65210000-8                 Розподіл газу          </t>
  </si>
  <si>
    <t xml:space="preserve">  65210000-8                    Розподіл газу         </t>
  </si>
  <si>
    <t xml:space="preserve">   60300000-1                   Послуги з транспортування трубопроводами        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</si>
  <si>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</si>
  <si>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</si>
  <si>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</si>
  <si>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</si>
  <si>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09110000-3                  Тверде паливо           </t>
  </si>
  <si>
    <t xml:space="preserve">  80000000-4              Послуги у сфері освіти та навчання                    </t>
  </si>
  <si>
    <t xml:space="preserve"> 66510000-8                  Страхові послуги           </t>
  </si>
  <si>
    <t xml:space="preserve"> 42630000-1                      Металообробні верстати            </t>
  </si>
  <si>
    <t xml:space="preserve"> 33190000-8                   Медичне обладнання та вироби медичного призначення різні             </t>
  </si>
  <si>
    <t xml:space="preserve">    Офісні меблі</t>
  </si>
  <si>
    <t xml:space="preserve">Червень  -  грудень  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</si>
  <si>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</t>
    </r>
  </si>
  <si>
    <t>Вікна, двері, москітні сітки</t>
  </si>
  <si>
    <t>44220000-8                              Столярні вироби</t>
  </si>
  <si>
    <r>
      <t xml:space="preserve">Протокол № 17 від 21.06.2017 </t>
    </r>
    <r>
      <rPr>
        <b/>
        <sz val="12"/>
        <rFont val="Times New Roman"/>
        <family val="1"/>
      </rPr>
      <t xml:space="preserve">(додаткові кошти) </t>
    </r>
  </si>
  <si>
    <t>Двері металеві</t>
  </si>
  <si>
    <t xml:space="preserve">44810000-1 Фарби </t>
  </si>
  <si>
    <t>Вапно</t>
  </si>
  <si>
    <t xml:space="preserve">44920000-5 Вапняк, гіпс і крейда </t>
  </si>
  <si>
    <t>Знаряддя</t>
  </si>
  <si>
    <t xml:space="preserve">44510000-8 Знаряддя </t>
  </si>
  <si>
    <t>Сантехніка</t>
  </si>
  <si>
    <t xml:space="preserve">44410000-7 Вироби для ванної кімнати та кухні </t>
  </si>
  <si>
    <t xml:space="preserve">24910000-6 Клеї </t>
  </si>
  <si>
    <t xml:space="preserve">Конструкційні матеріали </t>
  </si>
  <si>
    <t xml:space="preserve">44110000-4 Конструкційні матеріали </t>
  </si>
  <si>
    <t xml:space="preserve">Лінолеум </t>
  </si>
  <si>
    <t>Мастики, шпаклівки, замазки та розчинники</t>
  </si>
  <si>
    <t xml:space="preserve">44830000-7 Мастики, шпаклівки, замазки та розчинники </t>
  </si>
  <si>
    <t xml:space="preserve">Пластмасові вироби </t>
  </si>
  <si>
    <t xml:space="preserve">19520000-7 Пластмасові вироби </t>
  </si>
  <si>
    <t>Холодильник, вентилятори</t>
  </si>
  <si>
    <t>Персональні комп’ютери</t>
  </si>
  <si>
    <t xml:space="preserve">30210000-4 Машини для обробки даних (апаратна частина) </t>
  </si>
  <si>
    <t>Комп’ютерне обладнання</t>
  </si>
  <si>
    <t xml:space="preserve">Двигуни та їх частини
 для станції м. Генічеськ
</t>
  </si>
  <si>
    <t xml:space="preserve">34310000-3                            Двигуни та їх частини </t>
  </si>
  <si>
    <t xml:space="preserve">Липень - грудень </t>
  </si>
  <si>
    <r>
      <t xml:space="preserve">Протокол № 19 від 14.07.2017 </t>
    </r>
    <r>
      <rPr>
        <b/>
        <sz val="12"/>
        <rFont val="Times New Roman"/>
        <family val="1"/>
      </rPr>
      <t xml:space="preserve">(додаткові кошти) </t>
    </r>
  </si>
  <si>
    <t>Бактеріцидна лампа для станції смт. Агаймани</t>
  </si>
  <si>
    <t xml:space="preserve">31510000-4 Електричні лампи розжарення </t>
  </si>
  <si>
    <t xml:space="preserve">Поточний ремонт приміщень Бериславської станції екстреної (швидкої) медичної допомоги </t>
  </si>
  <si>
    <t xml:space="preserve">ДБН А.2.2.-3-2014 Поточний ремонт приміщень Бериславської станції екстреної (швидкої) медичної допомоги </t>
  </si>
  <si>
    <t xml:space="preserve">Липень -  грудень  </t>
  </si>
  <si>
    <r>
      <t xml:space="preserve">Протокол № 19 від 14.07.2017             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</si>
  <si>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ДБН А.2.2.-3-2014          45420000-7                  Столярні та теслярні роботи                            </t>
  </si>
  <si>
    <t xml:space="preserve">33120000-7                                          Системи реєстрації медичної інформації та дослідне обладнання </t>
  </si>
  <si>
    <r>
      <t xml:space="preserve">Протокол № 19 від 14.07.2017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</si>
  <si>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 Поточний ремонт приміщень підстанції № 2 станції Е(Ш) МД за адресою: м. Херсон, вул. Ст. УкрНДІЗЗ,1                </t>
  </si>
  <si>
    <t xml:space="preserve">ДБН А.2.2.-3-2014           Поточний ремонт приміщень підстанції № 2 станції Е(Ш) МД за адресою: м. Херсон, вул. Ст. УкрНДІЗЗ,1                                         </t>
  </si>
  <si>
    <t>Протокол № 19 від 14.07.2017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</si>
  <si>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19 від 14.07.2017 </t>
    </r>
  </si>
  <si>
    <t>Липень-грудень</t>
  </si>
  <si>
    <t>Страхування медичного персонала від ВІЛ</t>
  </si>
  <si>
    <t xml:space="preserve"> Протокол № 19 від 14.07.2017</t>
  </si>
  <si>
    <t xml:space="preserve">Поштові послуги (Укрпошта) </t>
  </si>
  <si>
    <t xml:space="preserve">64110000-0                                   Поштові послуги (Укрпошта) </t>
  </si>
  <si>
    <t>Експертні послуги</t>
  </si>
  <si>
    <t>Протокол № 27 від 22.09.2017, протокол № 30 від 13.10.2017</t>
  </si>
  <si>
    <t>Протокол № 20 від 25.07.2017, протокол № 30 від 13.10.2017</t>
  </si>
  <si>
    <t xml:space="preserve">Жовтень </t>
  </si>
  <si>
    <t>Протокол № 10 від 06.04.2017; Протокол № 30 від 13.10.2017</t>
  </si>
  <si>
    <r>
      <t xml:space="preserve">Протокол № 30 від 13.10.2017 </t>
    </r>
    <r>
      <rPr>
        <b/>
        <sz val="12"/>
        <rFont val="Times New Roman"/>
        <family val="1"/>
      </rPr>
      <t xml:space="preserve"> </t>
    </r>
  </si>
  <si>
    <t>Протокол № 6 від 24.02.2017; Протокол № 30 від 13.10.2017</t>
  </si>
  <si>
    <t xml:space="preserve">Протокол № 14 від 15.05.2017; Протокол № 30 від 13.10 2017 </t>
  </si>
  <si>
    <t xml:space="preserve">Протокол № 30 від 13.10.2017  </t>
  </si>
  <si>
    <t>Протокол № 15 від 24.05.2017; Протокол № 19 від 14.07.2017; Протокол № 20 від 25.07.2017; Протокол № 30 від 13.10.2017</t>
  </si>
  <si>
    <t xml:space="preserve">71310000-4  Консультаційні послуги у галузях інженерії та будівництва </t>
  </si>
  <si>
    <t>Санітарна техніка  для станції м. Генічеськ</t>
  </si>
  <si>
    <t>Протокол № 20 від 25.07.2017</t>
  </si>
  <si>
    <t>Протокол № 20 від 25.07.2017 (економія)</t>
  </si>
  <si>
    <t xml:space="preserve">33140000-3                             Медичні матеріали </t>
  </si>
  <si>
    <t>Медичні серветки – гелева смужка -  «Опік УН»</t>
  </si>
  <si>
    <t xml:space="preserve">Протокол № 20 від 25.07.2017 </t>
  </si>
  <si>
    <t>Протокол № 8 від 16.03.2017; Протокол № 10 від 06.04.2017; Протокол № 13 від 10.05.2017; Протокол № 14 від 15.05.2017; Протокол № 20 від 25.07.2017</t>
  </si>
  <si>
    <t>Протокол № 15 від 24.05.2017; Протокол № 19 від 14.07.2017; Протокол № 20 від 25.07.2017</t>
  </si>
  <si>
    <t xml:space="preserve">71240000-2  Архітектурні, інженерні та планувальні послуги </t>
  </si>
  <si>
    <t xml:space="preserve">Технічний нагляд за проектами та документацією:
 Поточний ремонт приміщень Бериславської станції екстреної (швидкої) медичної допомоги; Поточний ремонт приміщень підстанції № 2 станції Е(Ш) МД за адресою: м. Херсон, вул. Ст. УкрНДІЗЗ,1
</t>
  </si>
  <si>
    <t>Послуги з підтримки користувачів та з технічної підтримки ( 1-С)</t>
  </si>
  <si>
    <r>
      <t xml:space="preserve">Протокол № 20 від 25.07.2017 </t>
    </r>
    <r>
      <rPr>
        <b/>
        <sz val="12"/>
        <rFont val="Times New Roman"/>
        <family val="1"/>
      </rPr>
      <t xml:space="preserve">(додаткові кошти) </t>
    </r>
  </si>
  <si>
    <t xml:space="preserve">Капітальні видатки </t>
  </si>
  <si>
    <t xml:space="preserve">Зубчасті колеса, зубчасті передачі та приводні елементи  СКАДОВСЬК </t>
  </si>
  <si>
    <t xml:space="preserve">42140000-2                             Зубчасті колеса, зубчасті передачі та приводні елементи  </t>
  </si>
  <si>
    <t xml:space="preserve">Двигуни та їх частини  СКАДОВСЬК </t>
  </si>
  <si>
    <t xml:space="preserve">34310000-3                     Двигуни та їх частини </t>
  </si>
  <si>
    <r>
      <t>Протокол № 29 від 28.09.2017</t>
    </r>
    <r>
      <rPr>
        <b/>
        <sz val="12"/>
        <rFont val="Times New Roman"/>
        <family val="1"/>
      </rPr>
      <t xml:space="preserve"> додаткові кошти</t>
    </r>
  </si>
  <si>
    <t>Запасні частини різні  СКАДОВСЬК</t>
  </si>
  <si>
    <t xml:space="preserve">34910000-9                                     Гужові чи ручні вози, інші транспортні засоби з немеханічним приводом, багажні вози та різні запасні частини </t>
  </si>
  <si>
    <t>Механічні запасні частини, крім двигунів і частин двигунів  СКАДОВСЬК</t>
  </si>
  <si>
    <t xml:space="preserve">34320000-6                           Механічні запасні частини, крім двигунів і частин двигунів </t>
  </si>
  <si>
    <t>Електричне обладнання для двигунів і транспортних засобів  СКАДОВСЬК</t>
  </si>
  <si>
    <t>Виготовлення проектно – кошторисної документації на будівництво систем дистанційної передачі даних існуючих комерційних вузлів обліку газу  за адресою: м. Херсон,  вул. Бєлінського,6</t>
  </si>
  <si>
    <t xml:space="preserve">Протокол № 27 від 22.09.2017            </t>
  </si>
  <si>
    <t>Протокол № 6 від 24.02.2017;  Протокол № 9 від 22.03.2017; Протокол № 29 від 28.09.2017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</si>
  <si>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кошти); </t>
    </r>
    <r>
      <rPr>
        <sz val="12"/>
        <rFont val="Times New Roman"/>
        <family val="1"/>
      </rPr>
      <t xml:space="preserve">Протокол № 29 від 28.09.2017 </t>
    </r>
  </si>
  <si>
    <t>50330000-7                                 Послуги з технічного обслуговування телекомунікаційного обладнання</t>
  </si>
  <si>
    <t>Протокол № 29 від 28.09.2017</t>
  </si>
  <si>
    <t xml:space="preserve">Капітальний ремонт і реставрація     Капітальний ремонт приміщень станції екстреної (Ш) медичної допомоги м. Генічеськ, вул. Миру, 54 </t>
  </si>
  <si>
    <t xml:space="preserve">ДСТУ Б.Д.1.1-1:2013 45450000-6 Інші завершальні будівельні роботи </t>
  </si>
  <si>
    <r>
      <t xml:space="preserve">Протокол № 20 від 25.07.2017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</si>
  <si>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>Всього по коду 3132</t>
  </si>
  <si>
    <t xml:space="preserve"> Секретар  тендерного комітету </t>
  </si>
  <si>
    <t xml:space="preserve">73100000-3                                 Послуги у сфері наукових досліджень та експериментальних розробок </t>
  </si>
  <si>
    <t>Послуги науково – дослідного і проектного інститута</t>
  </si>
  <si>
    <r>
      <t xml:space="preserve">Протокол № 20 від 25.07.2017                   </t>
    </r>
    <r>
      <rPr>
        <b/>
        <sz val="12"/>
        <rFont val="Times New Roman"/>
        <family val="1"/>
      </rPr>
      <t xml:space="preserve">  (додаткові кошти) </t>
    </r>
  </si>
  <si>
    <t>Захисне обладнання</t>
  </si>
  <si>
    <t>вересень-грудень</t>
  </si>
  <si>
    <t>Клопідогрель</t>
  </si>
  <si>
    <t xml:space="preserve">33600000 – 6  Фармацевтична продукція </t>
  </si>
  <si>
    <t>Кисневі балони</t>
  </si>
  <si>
    <t xml:space="preserve">Протокол № 29 від 28.09.2017 </t>
  </si>
  <si>
    <t>Клей епоксидний для медобладнання</t>
  </si>
  <si>
    <t xml:space="preserve">24910000-6                            Клеї </t>
  </si>
  <si>
    <t>Клей ВСХ-33</t>
  </si>
  <si>
    <t>Цемент, сетка абразивна</t>
  </si>
  <si>
    <t xml:space="preserve">44510000-8                    Знаряддя </t>
  </si>
  <si>
    <t xml:space="preserve">44810000-1                        Фарби </t>
  </si>
  <si>
    <t>Папір для друку, канцелярські товари різні</t>
  </si>
  <si>
    <t xml:space="preserve">30190000-7                        Офісне устаткування та приладдя різне </t>
  </si>
  <si>
    <t xml:space="preserve">44610000-9                               Цистерни, резервуари, контейнери та посудини високого тиску </t>
  </si>
  <si>
    <t xml:space="preserve"> Медичне обладнання та вироби медичного призначення різні </t>
  </si>
  <si>
    <t xml:space="preserve">33190000-8                                Медичне обладнання та вироби медичного призначення різні </t>
  </si>
  <si>
    <t>Одноразові рукавички</t>
  </si>
  <si>
    <t xml:space="preserve">18420000-9                           Аксесуари для одягу  </t>
  </si>
  <si>
    <t>Акушерський комплект</t>
  </si>
  <si>
    <t xml:space="preserve">19270000-9                         Неткані матеріали </t>
  </si>
  <si>
    <t xml:space="preserve">Джгут «турникет» </t>
  </si>
  <si>
    <t xml:space="preserve">33190000-8                         Медичне обладнання та вироби медичного призначення різні </t>
  </si>
  <si>
    <t>Гумові вироби</t>
  </si>
  <si>
    <t>19510000-4                             Гумові вироби</t>
  </si>
  <si>
    <t xml:space="preserve">А.В. Гузь   </t>
  </si>
  <si>
    <t>Витяжні установки з рекуперацією тіпла</t>
  </si>
  <si>
    <t>Автоматичний вироб для внутрикісткового доступу</t>
  </si>
  <si>
    <t xml:space="preserve">33140000-3                               Медичні матеріали </t>
  </si>
  <si>
    <t xml:space="preserve">33120000-7                                Системи реєстрації медичної інформації та дослідне обладнання </t>
  </si>
  <si>
    <t>Гігрометри</t>
  </si>
  <si>
    <t xml:space="preserve">38410000-2                            Лічильні прилади </t>
  </si>
  <si>
    <t>Лейкопластир</t>
  </si>
  <si>
    <t xml:space="preserve">33140000-3                        Медичні матеріали 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</si>
  <si>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</si>
  <si>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</si>
  <si>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 xml:space="preserve">Проткол № 25 від 13.09.2017 </t>
  </si>
  <si>
    <t>31520000-7 Світильники та освітлювальна арматура</t>
  </si>
  <si>
    <t>вересень</t>
  </si>
  <si>
    <t>Світильники</t>
  </si>
  <si>
    <t xml:space="preserve">18920000-4 Сумки </t>
  </si>
  <si>
    <t>без застосування електронної системи</t>
  </si>
  <si>
    <t>Сумка - кофр для електрокардіографа</t>
  </si>
  <si>
    <t xml:space="preserve">50110000-9 Послуги з ремонту і технічного обслуговування мототранспортних засобів і супутнього обладнання </t>
  </si>
  <si>
    <t>Послуги з ремонту автомобіля (СКАДОВСЬК)</t>
  </si>
  <si>
    <t>33120000-7 Системи реєстрації медичної інформації та дослідне обладнання</t>
  </si>
  <si>
    <t>Електрокардіографи (ІВАНІВКА)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</si>
  <si>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</si>
  <si>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>Протокол № 19 від 14.07.2017, протокол № 27 від 22.09.2017</t>
  </si>
  <si>
    <r>
      <t xml:space="preserve">Протокол № 16 від 12.06.2017, протокол №27 від 22.09.2017 </t>
    </r>
    <r>
      <rPr>
        <b/>
        <sz val="12"/>
        <rFont val="Times New Roman"/>
        <family val="1"/>
      </rPr>
      <t xml:space="preserve">(додаткові кошти) </t>
    </r>
  </si>
  <si>
    <r>
      <t xml:space="preserve">Протокол № 17 від 21.06.2017,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</si>
  <si>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 xml:space="preserve">Протокол № 27 від 22.09.2017 </t>
  </si>
  <si>
    <r>
      <t xml:space="preserve">Протокол № 27 від 22.09.2017              </t>
    </r>
    <r>
      <rPr>
        <b/>
        <sz val="12"/>
        <rFont val="Times New Roman"/>
        <family val="1"/>
      </rPr>
      <t>(додаткові кошти)</t>
    </r>
  </si>
  <si>
    <r>
      <t xml:space="preserve">Протокол № 27 від 22.09.2017 </t>
    </r>
    <r>
      <rPr>
        <b/>
        <sz val="12"/>
        <rFont val="Times New Roman"/>
        <family val="1"/>
      </rPr>
      <t>(додаткові кошти)</t>
    </r>
  </si>
  <si>
    <t xml:space="preserve">Виготовлення проектно – кошторисної документації на будівництво систем дистанційної передачі даних існуючих комерційних вузлів обліку газу по 4 –м об’єктам за адресами: м. Херсон,  вул. Декабристів,48; м. Херсон,  вул.
 Ст. УКРНІОЗ,1;  смт. Чаплинка,  вул. Грушевського, 57; м. Херсон,  вул. 1-а Польова,54.  
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</si>
  <si>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 </t>
    </r>
  </si>
  <si>
    <t>Інженерні та будівельні роботи</t>
  </si>
  <si>
    <t>45220000-5                             Інженерні та будівельні роботи</t>
  </si>
  <si>
    <r>
      <t xml:space="preserve">Протокл № 25 від 13.09.2017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</si>
  <si>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</si>
  <si>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</si>
  <si>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</si>
  <si>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</si>
  <si>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</si>
  <si>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</si>
  <si>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</si>
  <si>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</si>
  <si>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</si>
  <si>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</si>
  <si>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</si>
  <si>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</si>
  <si>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</si>
  <si>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</si>
  <si>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</si>
  <si>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</si>
  <si>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</si>
  <si>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</si>
  <si>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</si>
  <si>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</si>
  <si>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</si>
  <si>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</si>
  <si>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</si>
  <si>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</si>
  <si>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</si>
  <si>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</si>
  <si>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</si>
  <si>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</si>
  <si>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</si>
  <si>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</si>
  <si>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</si>
  <si>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</si>
  <si>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</si>
  <si>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</si>
  <si>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</si>
  <si>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</si>
  <si>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</si>
  <si>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</si>
  <si>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</si>
  <si>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</si>
  <si>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</si>
  <si>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</si>
  <si>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</si>
  <si>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</si>
  <si>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</si>
  <si>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</si>
  <si>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</si>
  <si>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</si>
  <si>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</si>
  <si>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</si>
  <si>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</si>
  <si>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</si>
  <si>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</si>
  <si>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</si>
  <si>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</si>
  <si>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</si>
  <si>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</si>
  <si>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</si>
  <si>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</si>
  <si>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</si>
  <si>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</si>
  <si>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</si>
  <si>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</si>
  <si>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</si>
  <si>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</si>
  <si>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</si>
  <si>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</si>
  <si>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</si>
  <si>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</si>
  <si>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</si>
  <si>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</si>
  <si>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</si>
  <si>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</si>
  <si>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</si>
  <si>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</si>
  <si>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</si>
  <si>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</si>
  <si>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</si>
  <si>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</si>
  <si>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</si>
  <si>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</si>
  <si>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</si>
  <si>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</si>
  <si>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</si>
  <si>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</si>
  <si>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</si>
  <si>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</si>
  <si>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</si>
  <si>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</si>
  <si>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</si>
  <si>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</si>
  <si>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</si>
  <si>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</si>
  <si>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</si>
  <si>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</si>
  <si>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</si>
  <si>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</si>
  <si>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</si>
  <si>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</si>
  <si>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</si>
  <si>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</si>
  <si>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</si>
  <si>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</si>
  <si>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</si>
  <si>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</si>
  <si>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</si>
  <si>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</si>
  <si>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</si>
  <si>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</si>
  <si>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</si>
  <si>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</si>
  <si>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</si>
  <si>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 xml:space="preserve">Послуги з передачі даних                       ( КиївСтар, МТС) </t>
  </si>
  <si>
    <t xml:space="preserve">О.Г. Градова </t>
  </si>
  <si>
    <t>тимч. кошторис Протокол № 5 від 13.02.2017</t>
  </si>
  <si>
    <t>Зубчасті колеса, зубчасті передачі та приводні елементи        42140000-2</t>
  </si>
  <si>
    <t>Мастильні оливи та мастильні матеріали</t>
  </si>
  <si>
    <t>Автомобільні шини</t>
  </si>
  <si>
    <t xml:space="preserve">Друкарська продукція </t>
  </si>
  <si>
    <t xml:space="preserve">Папір для друку, канцелярські товари різні </t>
  </si>
  <si>
    <t xml:space="preserve">Оргтехніка різна </t>
  </si>
  <si>
    <t xml:space="preserve">Медичні гази -Кисень  </t>
  </si>
  <si>
    <t>Клофелін</t>
  </si>
  <si>
    <t xml:space="preserve">Папір ЕКГ 57Х18 </t>
  </si>
  <si>
    <t>Газотерапевтичні та респіраторні апарати</t>
  </si>
  <si>
    <t xml:space="preserve">Одноразові рукавички </t>
  </si>
  <si>
    <t xml:space="preserve"> Захисні пристрої, одяг </t>
  </si>
  <si>
    <t>Термочутливі папір або картон</t>
  </si>
  <si>
    <t xml:space="preserve">Дезинфекційні засоби </t>
  </si>
  <si>
    <t xml:space="preserve">   </t>
  </si>
  <si>
    <t>Індикаторні смужки</t>
  </si>
  <si>
    <t>Пероксид водню</t>
  </si>
  <si>
    <t xml:space="preserve">Аміак </t>
  </si>
  <si>
    <t>Йод</t>
  </si>
  <si>
    <t>Активоване вугілля</t>
  </si>
  <si>
    <t xml:space="preserve">Послуги з дезінфікування та дератизування </t>
  </si>
  <si>
    <t>Електромонтажні роботи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</si>
  <si>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</si>
  <si>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</si>
  <si>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</si>
  <si>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</si>
  <si>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</si>
  <si>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</si>
  <si>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</si>
  <si>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</si>
  <si>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Природний газ </t>
  </si>
  <si>
    <t xml:space="preserve"> Розподіл газу  </t>
  </si>
  <si>
    <t>Транспортировка газу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</si>
  <si>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</si>
  <si>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Професійні послуги у сфері газової промисловості (Газкотлоналадка)  </t>
  </si>
  <si>
    <t>Діагностичні засоби</t>
  </si>
  <si>
    <t>Протокол № 6 від 24.02.2017</t>
  </si>
  <si>
    <t>Антисептичні та дезінфекційні засоби</t>
  </si>
  <si>
    <t>Спец. Фонд Протокол № 6 від 24.02.2017</t>
  </si>
  <si>
    <t>Послуги з технічного обслуговування систем (електричних)</t>
  </si>
  <si>
    <t>Протокол № 7 від 10.03.2017</t>
  </si>
  <si>
    <t xml:space="preserve">Березень - грудень </t>
  </si>
  <si>
    <t>Послуги з технічного обслуговування телекомунікаційного обладнання  (ремонт телефона)</t>
  </si>
  <si>
    <t xml:space="preserve">Квітень - грудень </t>
  </si>
  <si>
    <t xml:space="preserve">Експертіза для встановлення матеріального відшкодування автомобілю Пежо </t>
  </si>
  <si>
    <r>
      <t>Послуги з розробки пакетів  програмного забезпечення  (програмне забезпечення 1С 12 комп'ютерів</t>
    </r>
    <r>
      <rPr>
        <b/>
        <sz val="12"/>
        <rFont val="Times New Roman"/>
        <family val="1"/>
      </rPr>
      <t>)</t>
    </r>
  </si>
  <si>
    <t xml:space="preserve">Березень- грудень 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</si>
  <si>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</si>
  <si>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</si>
  <si>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>Протокол № 8 від 16.03.2017</t>
  </si>
  <si>
    <t xml:space="preserve">(Вапно) </t>
  </si>
  <si>
    <t>Протокол № 9 від 22.03.2017</t>
  </si>
  <si>
    <t>Протокол № 6 від 24.02.2017; Протокол № 7 від 10.03.2017; Протокол № 8 від 16.03.2017; Протокол № 9 від 22.03.2017</t>
  </si>
  <si>
    <t>Ремонт і технічне обслуговування принтерів</t>
  </si>
  <si>
    <t>Встановлення систем кондиціонування повітря</t>
  </si>
  <si>
    <t>Послуги зі страхування майна</t>
  </si>
  <si>
    <t>Протокол № 10 від 06.04.2017</t>
  </si>
  <si>
    <t xml:space="preserve">Кран підіймальний гідравлический </t>
  </si>
  <si>
    <t>Залізо</t>
  </si>
  <si>
    <t xml:space="preserve">Плівка для моргів </t>
  </si>
  <si>
    <t>Марки</t>
  </si>
  <si>
    <t>Протокол № 6 від 24.02.2017; Протокол № 10 від 06.04.2017</t>
  </si>
  <si>
    <t xml:space="preserve"> Протокол № 9 від 22.03.2017;Протокол № 10 від 06.04.2017</t>
  </si>
  <si>
    <t xml:space="preserve"> </t>
  </si>
  <si>
    <t>Паперові серветки (спиртові)</t>
  </si>
  <si>
    <t xml:space="preserve">Травень -  грудень  </t>
  </si>
  <si>
    <t xml:space="preserve">Звіт про укладений договір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</si>
  <si>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 </t>
    </r>
  </si>
  <si>
    <t>Офісні меблі                                   (для станції ЕШМД                               м. Генічеськ )</t>
  </si>
  <si>
    <t xml:space="preserve">Валізи для медикаментів </t>
  </si>
  <si>
    <t xml:space="preserve">Протокол № 13 від 10.05.2017  </t>
  </si>
  <si>
    <t>Електричне обладнання для двигунів і транспортних засобів</t>
  </si>
  <si>
    <t>Автомобільні спідометри</t>
  </si>
  <si>
    <t>Фарби</t>
  </si>
  <si>
    <t xml:space="preserve">Клеї </t>
  </si>
  <si>
    <t xml:space="preserve">Ноші </t>
  </si>
  <si>
    <r>
      <t xml:space="preserve">Протокол № 13 від 10.05.2017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</si>
  <si>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Чохли </t>
  </si>
  <si>
    <t xml:space="preserve">Протокол № 14 від 15.05.2017 </t>
  </si>
  <si>
    <t>Протокол № 9 від 22.03.2017; Протокол № 14 від 15.05.2017</t>
  </si>
  <si>
    <t xml:space="preserve">Протокол № 14 від 15.05.2017; Протокол № 15 від 24.05.2017 </t>
  </si>
  <si>
    <t>Вікна, двері</t>
  </si>
  <si>
    <t>Поточний ремонт з заміною дверей та вікон на підстанції м. Нова Каховка</t>
  </si>
  <si>
    <t xml:space="preserve">Розробленя проектів землеустрою (м. Херсон, вул. Преображенська (Декабристів, 48); м. Херсон, вул. Старий УкрНДІЗЗ,1; м. Херсон, вул. 1-ша Польова, 54) </t>
  </si>
  <si>
    <r>
      <t xml:space="preserve">Протокол № 15 від 24.05.2017                        </t>
    </r>
    <r>
      <rPr>
        <b/>
        <sz val="12"/>
        <rFont val="Times New Roman"/>
        <family val="1"/>
      </rPr>
      <t xml:space="preserve">  (додаткові кошти) </t>
    </r>
  </si>
  <si>
    <r>
      <t xml:space="preserve">Протокол № 15 від 24.05.2017           </t>
    </r>
    <r>
      <rPr>
        <b/>
        <sz val="12"/>
        <rFont val="Times New Roman"/>
        <family val="1"/>
      </rPr>
      <t xml:space="preserve">  (додаткові кошти) </t>
    </r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</si>
</sst>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206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6"/>
  <sheetViews>
    <sheetView tabSelected="1" zoomScalePageLayoutView="0" workbookViewId="0" topLeftCell="A171">
      <selection activeCell="N174" sqref="N174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97" t="s">
        <v>447</v>
      </c>
      <c r="D1" s="97"/>
      <c r="E1" s="97"/>
      <c r="F1" s="97"/>
      <c r="G1" s="97"/>
      <c r="H1" s="97"/>
      <c r="I1" s="97"/>
    </row>
    <row r="2" ht="13.5" thickBot="1"/>
    <row r="3" spans="1:9" ht="94.5" customHeight="1" thickBot="1">
      <c r="A3" s="2" t="s">
        <v>473</v>
      </c>
      <c r="B3" s="2" t="s">
        <v>474</v>
      </c>
      <c r="C3" s="31" t="s">
        <v>411</v>
      </c>
      <c r="D3" s="22" t="s">
        <v>567</v>
      </c>
      <c r="E3" s="22" t="s">
        <v>412</v>
      </c>
      <c r="F3" s="32" t="s">
        <v>413</v>
      </c>
      <c r="G3" s="23" t="s">
        <v>415</v>
      </c>
      <c r="H3" s="23" t="s">
        <v>416</v>
      </c>
      <c r="I3" s="24" t="s">
        <v>414</v>
      </c>
    </row>
    <row r="4" spans="1:9" ht="13.5">
      <c r="A4" s="40">
        <v>1</v>
      </c>
      <c r="B4" s="40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6">
        <v>9</v>
      </c>
    </row>
    <row r="5" spans="1:9" ht="108.75" customHeight="1">
      <c r="A5" s="39" t="s">
        <v>475</v>
      </c>
      <c r="B5" s="41">
        <v>26084856</v>
      </c>
      <c r="C5" s="28" t="s">
        <v>421</v>
      </c>
      <c r="D5" s="30" t="s">
        <v>34</v>
      </c>
      <c r="E5" s="1">
        <v>2210</v>
      </c>
      <c r="F5" s="29">
        <v>0</v>
      </c>
      <c r="G5" s="8"/>
      <c r="H5" s="8" t="s">
        <v>422</v>
      </c>
      <c r="I5" s="15" t="s">
        <v>438</v>
      </c>
    </row>
    <row r="6" spans="1:9" ht="135.75" customHeight="1">
      <c r="A6" s="8"/>
      <c r="B6" s="8"/>
      <c r="C6" s="28" t="s">
        <v>423</v>
      </c>
      <c r="D6" s="30" t="s">
        <v>35</v>
      </c>
      <c r="E6" s="1">
        <v>2210</v>
      </c>
      <c r="F6" s="29">
        <v>0</v>
      </c>
      <c r="G6" s="8"/>
      <c r="H6" s="8" t="s">
        <v>422</v>
      </c>
      <c r="I6" s="15" t="s">
        <v>438</v>
      </c>
    </row>
    <row r="7" spans="1:9" ht="66" customHeight="1">
      <c r="A7" s="8"/>
      <c r="B7" s="8"/>
      <c r="C7" s="28" t="s">
        <v>424</v>
      </c>
      <c r="D7" s="30" t="s">
        <v>36</v>
      </c>
      <c r="E7" s="1">
        <v>2210</v>
      </c>
      <c r="F7" s="29">
        <v>0</v>
      </c>
      <c r="G7" s="8"/>
      <c r="H7" s="8" t="s">
        <v>422</v>
      </c>
      <c r="I7" s="15" t="s">
        <v>438</v>
      </c>
    </row>
    <row r="8" spans="1:9" ht="48" customHeight="1">
      <c r="A8" s="8"/>
      <c r="B8" s="8"/>
      <c r="C8" s="28" t="s">
        <v>508</v>
      </c>
      <c r="D8" s="57" t="s">
        <v>37</v>
      </c>
      <c r="E8" s="1">
        <v>2210</v>
      </c>
      <c r="F8" s="38">
        <v>5058</v>
      </c>
      <c r="G8" s="8" t="s">
        <v>441</v>
      </c>
      <c r="H8" s="8" t="s">
        <v>444</v>
      </c>
      <c r="I8" s="15"/>
    </row>
    <row r="9" spans="1:9" ht="65.25" customHeight="1">
      <c r="A9" s="8"/>
      <c r="B9" s="8"/>
      <c r="C9" s="28" t="s">
        <v>445</v>
      </c>
      <c r="D9" s="30" t="s">
        <v>38</v>
      </c>
      <c r="E9" s="1">
        <v>2210</v>
      </c>
      <c r="F9" s="38">
        <v>199900</v>
      </c>
      <c r="G9" s="8" t="s">
        <v>585</v>
      </c>
      <c r="H9" s="8" t="s">
        <v>444</v>
      </c>
      <c r="I9" s="8"/>
    </row>
    <row r="10" spans="1:9" ht="63.75" customHeight="1">
      <c r="A10" s="8"/>
      <c r="B10" s="8"/>
      <c r="C10" s="28" t="s">
        <v>446</v>
      </c>
      <c r="D10" s="30" t="s">
        <v>39</v>
      </c>
      <c r="E10" s="1">
        <v>2210</v>
      </c>
      <c r="F10" s="38">
        <v>188950</v>
      </c>
      <c r="G10" s="8" t="s">
        <v>585</v>
      </c>
      <c r="H10" s="8" t="s">
        <v>444</v>
      </c>
      <c r="I10" s="8"/>
    </row>
    <row r="11" spans="1:9" ht="63.75" customHeight="1">
      <c r="A11" s="8"/>
      <c r="B11" s="8"/>
      <c r="C11" s="28" t="s">
        <v>448</v>
      </c>
      <c r="D11" s="30" t="s">
        <v>40</v>
      </c>
      <c r="E11" s="1">
        <v>2210</v>
      </c>
      <c r="F11" s="38">
        <v>50000</v>
      </c>
      <c r="G11" s="8" t="s">
        <v>585</v>
      </c>
      <c r="H11" s="8" t="s">
        <v>444</v>
      </c>
      <c r="I11" s="8"/>
    </row>
    <row r="12" spans="1:9" ht="114.75" customHeight="1">
      <c r="A12" s="8"/>
      <c r="B12" s="8"/>
      <c r="C12" s="2" t="s">
        <v>449</v>
      </c>
      <c r="D12" s="8" t="s">
        <v>41</v>
      </c>
      <c r="E12" s="1">
        <v>2210</v>
      </c>
      <c r="F12" s="71">
        <f>57884.4-37425.4</f>
        <v>20459</v>
      </c>
      <c r="G12" s="8" t="s">
        <v>585</v>
      </c>
      <c r="H12" s="8" t="s">
        <v>444</v>
      </c>
      <c r="I12" s="8" t="s">
        <v>393</v>
      </c>
    </row>
    <row r="13" spans="1:9" ht="114.75" customHeight="1">
      <c r="A13" s="8"/>
      <c r="B13" s="8"/>
      <c r="C13" s="2" t="s">
        <v>449</v>
      </c>
      <c r="D13" s="8" t="s">
        <v>41</v>
      </c>
      <c r="E13" s="1">
        <v>2210</v>
      </c>
      <c r="F13" s="71">
        <v>3009.54</v>
      </c>
      <c r="G13" s="8" t="s">
        <v>585</v>
      </c>
      <c r="H13" s="8" t="s">
        <v>141</v>
      </c>
      <c r="I13" s="8" t="s">
        <v>137</v>
      </c>
    </row>
    <row r="14" spans="1:9" ht="50.25" customHeight="1">
      <c r="A14" s="8"/>
      <c r="B14" s="8"/>
      <c r="C14" s="2" t="s">
        <v>450</v>
      </c>
      <c r="D14" s="8" t="s">
        <v>42</v>
      </c>
      <c r="E14" s="1">
        <v>2210</v>
      </c>
      <c r="F14" s="19">
        <v>5796.14</v>
      </c>
      <c r="G14" s="8" t="s">
        <v>585</v>
      </c>
      <c r="H14" s="8" t="s">
        <v>444</v>
      </c>
      <c r="I14" s="8" t="s">
        <v>309</v>
      </c>
    </row>
    <row r="15" spans="1:9" ht="78.75" customHeight="1">
      <c r="A15" s="8"/>
      <c r="B15" s="8"/>
      <c r="C15" s="2" t="s">
        <v>451</v>
      </c>
      <c r="D15" s="8" t="s">
        <v>43</v>
      </c>
      <c r="E15" s="1">
        <v>2210</v>
      </c>
      <c r="F15" s="38">
        <v>60000</v>
      </c>
      <c r="G15" s="8" t="s">
        <v>585</v>
      </c>
      <c r="H15" s="8" t="s">
        <v>444</v>
      </c>
      <c r="I15" s="8"/>
    </row>
    <row r="16" spans="1:9" ht="79.5" customHeight="1">
      <c r="A16" s="8"/>
      <c r="B16" s="8"/>
      <c r="C16" s="28" t="s">
        <v>452</v>
      </c>
      <c r="D16" s="30" t="s">
        <v>519</v>
      </c>
      <c r="E16" s="1">
        <v>2210</v>
      </c>
      <c r="F16" s="38">
        <v>70000</v>
      </c>
      <c r="G16" s="8" t="s">
        <v>585</v>
      </c>
      <c r="H16" s="8" t="s">
        <v>444</v>
      </c>
      <c r="I16" s="8"/>
    </row>
    <row r="17" spans="1:9" ht="131.25" customHeight="1">
      <c r="A17" s="8"/>
      <c r="B17" s="8"/>
      <c r="C17" s="2" t="s">
        <v>453</v>
      </c>
      <c r="D17" s="8" t="s">
        <v>44</v>
      </c>
      <c r="E17" s="1">
        <v>2210</v>
      </c>
      <c r="F17" s="19">
        <v>33872.32</v>
      </c>
      <c r="G17" s="8" t="s">
        <v>585</v>
      </c>
      <c r="H17" s="8" t="s">
        <v>444</v>
      </c>
      <c r="I17" s="8" t="s">
        <v>589</v>
      </c>
    </row>
    <row r="18" spans="1:9" ht="46.5" customHeight="1">
      <c r="A18" s="8"/>
      <c r="B18" s="8"/>
      <c r="C18" s="84" t="s">
        <v>520</v>
      </c>
      <c r="D18" s="85" t="s">
        <v>45</v>
      </c>
      <c r="E18" s="86">
        <v>2210</v>
      </c>
      <c r="F18" s="87">
        <f>199979-49.52</f>
        <v>199929.48</v>
      </c>
      <c r="G18" s="85" t="s">
        <v>585</v>
      </c>
      <c r="H18" s="85" t="s">
        <v>444</v>
      </c>
      <c r="I18" s="85" t="s">
        <v>299</v>
      </c>
    </row>
    <row r="19" spans="1:9" ht="46.5" customHeight="1">
      <c r="A19" s="8"/>
      <c r="B19" s="8"/>
      <c r="C19" s="84" t="s">
        <v>520</v>
      </c>
      <c r="D19" s="85" t="s">
        <v>45</v>
      </c>
      <c r="E19" s="86">
        <v>2210</v>
      </c>
      <c r="F19" s="95">
        <v>24552</v>
      </c>
      <c r="G19" s="85" t="s">
        <v>585</v>
      </c>
      <c r="H19" s="85" t="s">
        <v>141</v>
      </c>
      <c r="I19" s="85" t="s">
        <v>146</v>
      </c>
    </row>
    <row r="20" spans="1:9" ht="90.75" customHeight="1">
      <c r="A20" s="8"/>
      <c r="B20" s="8"/>
      <c r="C20" s="2" t="s">
        <v>521</v>
      </c>
      <c r="D20" s="8" t="s">
        <v>46</v>
      </c>
      <c r="E20" s="1">
        <v>2210</v>
      </c>
      <c r="F20" s="38">
        <v>199900</v>
      </c>
      <c r="G20" s="8" t="s">
        <v>585</v>
      </c>
      <c r="H20" s="8" t="s">
        <v>444</v>
      </c>
      <c r="I20" s="8"/>
    </row>
    <row r="21" spans="1:9" ht="127.5" customHeight="1">
      <c r="A21" s="8"/>
      <c r="B21" s="8"/>
      <c r="C21" s="28" t="s">
        <v>522</v>
      </c>
      <c r="D21" s="30" t="s">
        <v>47</v>
      </c>
      <c r="E21" s="1">
        <v>2210</v>
      </c>
      <c r="F21" s="38">
        <v>135051</v>
      </c>
      <c r="G21" s="8" t="s">
        <v>585</v>
      </c>
      <c r="H21" s="8" t="s">
        <v>444</v>
      </c>
      <c r="I21" s="8" t="s">
        <v>381</v>
      </c>
    </row>
    <row r="22" spans="1:9" ht="59.25" customHeight="1">
      <c r="A22" s="8"/>
      <c r="B22" s="8"/>
      <c r="C22" s="28" t="s">
        <v>523</v>
      </c>
      <c r="D22" s="30" t="s">
        <v>48</v>
      </c>
      <c r="E22" s="1">
        <v>2210</v>
      </c>
      <c r="F22" s="38">
        <v>80000</v>
      </c>
      <c r="G22" s="8" t="s">
        <v>585</v>
      </c>
      <c r="H22" s="8" t="s">
        <v>444</v>
      </c>
      <c r="I22" s="8"/>
    </row>
    <row r="23" spans="1:9" ht="95.25" customHeight="1">
      <c r="A23" s="8"/>
      <c r="B23" s="8"/>
      <c r="C23" s="2" t="s">
        <v>524</v>
      </c>
      <c r="D23" s="8" t="s">
        <v>49</v>
      </c>
      <c r="E23" s="1">
        <v>2210</v>
      </c>
      <c r="F23" s="38">
        <f>10000-4222</f>
        <v>5778</v>
      </c>
      <c r="G23" s="8" t="s">
        <v>441</v>
      </c>
      <c r="H23" s="8" t="s">
        <v>444</v>
      </c>
      <c r="I23" s="8" t="s">
        <v>396</v>
      </c>
    </row>
    <row r="24" spans="1:9" ht="81.75" customHeight="1">
      <c r="A24" s="8"/>
      <c r="B24" s="8"/>
      <c r="C24" s="2" t="s">
        <v>463</v>
      </c>
      <c r="D24" s="8" t="s">
        <v>50</v>
      </c>
      <c r="E24" s="1">
        <v>2210</v>
      </c>
      <c r="F24" s="38">
        <f>5000-5000</f>
        <v>0</v>
      </c>
      <c r="G24" s="8"/>
      <c r="H24" s="8" t="s">
        <v>444</v>
      </c>
      <c r="I24" s="8" t="s">
        <v>396</v>
      </c>
    </row>
    <row r="25" spans="1:9" ht="128.25" customHeight="1">
      <c r="A25" s="8"/>
      <c r="B25" s="8"/>
      <c r="C25" s="2" t="s">
        <v>464</v>
      </c>
      <c r="D25" s="8" t="s">
        <v>51</v>
      </c>
      <c r="E25" s="1">
        <v>2210</v>
      </c>
      <c r="F25" s="69">
        <v>0</v>
      </c>
      <c r="G25" s="8" t="s">
        <v>441</v>
      </c>
      <c r="H25" s="8" t="s">
        <v>444</v>
      </c>
      <c r="I25" s="5" t="s">
        <v>314</v>
      </c>
    </row>
    <row r="26" spans="1:9" ht="46.5" customHeight="1">
      <c r="A26" s="8"/>
      <c r="B26" s="8"/>
      <c r="C26" s="2" t="s">
        <v>569</v>
      </c>
      <c r="D26" s="57" t="s">
        <v>52</v>
      </c>
      <c r="E26" s="1">
        <v>2210</v>
      </c>
      <c r="F26" s="38">
        <v>320</v>
      </c>
      <c r="G26" s="8" t="s">
        <v>441</v>
      </c>
      <c r="H26" s="8" t="s">
        <v>560</v>
      </c>
      <c r="I26" s="8" t="s">
        <v>568</v>
      </c>
    </row>
    <row r="27" spans="1:9" ht="93.75" customHeight="1">
      <c r="A27" s="85"/>
      <c r="B27" s="85"/>
      <c r="C27" s="84" t="s">
        <v>465</v>
      </c>
      <c r="D27" s="85" t="s">
        <v>53</v>
      </c>
      <c r="E27" s="86">
        <v>2210</v>
      </c>
      <c r="F27" s="92">
        <v>209</v>
      </c>
      <c r="G27" s="85" t="s">
        <v>386</v>
      </c>
      <c r="H27" s="85" t="s">
        <v>300</v>
      </c>
      <c r="I27" s="85" t="s">
        <v>301</v>
      </c>
    </row>
    <row r="28" spans="1:9" ht="51" customHeight="1">
      <c r="A28" s="8"/>
      <c r="B28" s="8"/>
      <c r="C28" s="2" t="s">
        <v>466</v>
      </c>
      <c r="D28" s="8" t="s">
        <v>54</v>
      </c>
      <c r="E28" s="1">
        <v>2210</v>
      </c>
      <c r="F28" s="38">
        <v>0</v>
      </c>
      <c r="G28" s="8">
        <v>0</v>
      </c>
      <c r="H28" s="8">
        <v>0</v>
      </c>
      <c r="I28" s="8" t="s">
        <v>575</v>
      </c>
    </row>
    <row r="29" spans="1:9" ht="90" customHeight="1">
      <c r="A29" s="8"/>
      <c r="B29" s="8"/>
      <c r="C29" s="2" t="s">
        <v>470</v>
      </c>
      <c r="D29" s="8" t="s">
        <v>55</v>
      </c>
      <c r="E29" s="1">
        <v>2210</v>
      </c>
      <c r="F29" s="38">
        <v>325725</v>
      </c>
      <c r="G29" s="8" t="s">
        <v>585</v>
      </c>
      <c r="H29" s="8" t="s">
        <v>471</v>
      </c>
      <c r="I29" s="37" t="s">
        <v>461</v>
      </c>
    </row>
    <row r="30" spans="1:9" ht="69" customHeight="1">
      <c r="A30" s="8"/>
      <c r="B30" s="8"/>
      <c r="C30" s="2" t="s">
        <v>576</v>
      </c>
      <c r="D30" s="8" t="s">
        <v>90</v>
      </c>
      <c r="E30" s="1">
        <v>2210</v>
      </c>
      <c r="F30" s="38">
        <v>5990</v>
      </c>
      <c r="G30" s="8" t="s">
        <v>441</v>
      </c>
      <c r="H30" s="8" t="s">
        <v>454</v>
      </c>
      <c r="I30" s="8" t="s">
        <v>575</v>
      </c>
    </row>
    <row r="31" spans="1:9" ht="51" customHeight="1">
      <c r="A31" s="8"/>
      <c r="B31" s="8"/>
      <c r="C31" s="2" t="s">
        <v>577</v>
      </c>
      <c r="D31" s="8" t="s">
        <v>91</v>
      </c>
      <c r="E31" s="1">
        <v>2210</v>
      </c>
      <c r="F31" s="38">
        <v>864</v>
      </c>
      <c r="G31" s="8" t="s">
        <v>441</v>
      </c>
      <c r="H31" s="8" t="s">
        <v>454</v>
      </c>
      <c r="I31" s="8" t="s">
        <v>575</v>
      </c>
    </row>
    <row r="32" spans="1:9" ht="49.5" customHeight="1">
      <c r="A32" s="8"/>
      <c r="B32" s="8"/>
      <c r="C32" s="2" t="s">
        <v>578</v>
      </c>
      <c r="D32" s="8" t="s">
        <v>92</v>
      </c>
      <c r="E32" s="1">
        <v>2210</v>
      </c>
      <c r="F32" s="19">
        <v>2362.5</v>
      </c>
      <c r="G32" s="8" t="s">
        <v>441</v>
      </c>
      <c r="H32" s="8" t="s">
        <v>454</v>
      </c>
      <c r="I32" s="8" t="s">
        <v>575</v>
      </c>
    </row>
    <row r="33" spans="1:9" ht="46.5" customHeight="1">
      <c r="A33" s="8"/>
      <c r="B33" s="8"/>
      <c r="C33" s="2" t="s">
        <v>579</v>
      </c>
      <c r="D33" s="8" t="s">
        <v>93</v>
      </c>
      <c r="E33" s="1">
        <v>2210</v>
      </c>
      <c r="F33" s="65">
        <v>1774</v>
      </c>
      <c r="G33" s="8" t="s">
        <v>441</v>
      </c>
      <c r="H33" s="8" t="s">
        <v>454</v>
      </c>
      <c r="I33" s="8" t="s">
        <v>575</v>
      </c>
    </row>
    <row r="34" spans="1:9" ht="83.25" customHeight="1">
      <c r="A34" s="8"/>
      <c r="B34" s="8"/>
      <c r="C34" s="28" t="s">
        <v>587</v>
      </c>
      <c r="D34" s="30" t="s">
        <v>94</v>
      </c>
      <c r="E34" s="1">
        <v>2210</v>
      </c>
      <c r="F34" s="65">
        <v>17440</v>
      </c>
      <c r="G34" s="8" t="s">
        <v>585</v>
      </c>
      <c r="H34" s="8" t="s">
        <v>584</v>
      </c>
      <c r="I34" s="8" t="s">
        <v>31</v>
      </c>
    </row>
    <row r="35" spans="1:9" ht="55.5" customHeight="1">
      <c r="A35" s="8"/>
      <c r="B35" s="8"/>
      <c r="C35" s="28" t="s">
        <v>249</v>
      </c>
      <c r="D35" s="30" t="s">
        <v>94</v>
      </c>
      <c r="E35" s="1">
        <v>2210</v>
      </c>
      <c r="F35" s="65">
        <v>181687</v>
      </c>
      <c r="G35" s="8" t="s">
        <v>585</v>
      </c>
      <c r="H35" s="8" t="s">
        <v>250</v>
      </c>
      <c r="I35" s="8" t="s">
        <v>251</v>
      </c>
    </row>
    <row r="36" spans="1:9" ht="48" customHeight="1">
      <c r="A36" s="8"/>
      <c r="B36" s="8"/>
      <c r="C36" s="28" t="s">
        <v>32</v>
      </c>
      <c r="D36" s="30" t="s">
        <v>33</v>
      </c>
      <c r="E36" s="1">
        <v>2210</v>
      </c>
      <c r="F36" s="65">
        <v>780</v>
      </c>
      <c r="G36" s="8" t="s">
        <v>441</v>
      </c>
      <c r="H36" s="8" t="s">
        <v>5</v>
      </c>
      <c r="I36" s="8" t="s">
        <v>6</v>
      </c>
    </row>
    <row r="37" spans="1:9" ht="48" customHeight="1">
      <c r="A37" s="8"/>
      <c r="B37" s="8"/>
      <c r="C37" s="28" t="s">
        <v>95</v>
      </c>
      <c r="D37" s="30" t="s">
        <v>96</v>
      </c>
      <c r="E37" s="1">
        <v>2210</v>
      </c>
      <c r="F37" s="65">
        <v>535.3</v>
      </c>
      <c r="G37" s="8" t="s">
        <v>441</v>
      </c>
      <c r="H37" s="8" t="s">
        <v>5</v>
      </c>
      <c r="I37" s="8" t="s">
        <v>6</v>
      </c>
    </row>
    <row r="38" spans="1:9" ht="48" customHeight="1">
      <c r="A38" s="8"/>
      <c r="B38" s="8"/>
      <c r="C38" s="28" t="s">
        <v>97</v>
      </c>
      <c r="D38" s="30" t="s">
        <v>98</v>
      </c>
      <c r="E38" s="1">
        <v>2210</v>
      </c>
      <c r="F38" s="65">
        <v>5130</v>
      </c>
      <c r="G38" s="8" t="s">
        <v>441</v>
      </c>
      <c r="H38" s="8" t="s">
        <v>5</v>
      </c>
      <c r="I38" s="8" t="s">
        <v>6</v>
      </c>
    </row>
    <row r="39" spans="1:9" ht="63.75" customHeight="1">
      <c r="A39" s="8"/>
      <c r="B39" s="8"/>
      <c r="C39" s="28" t="s">
        <v>99</v>
      </c>
      <c r="D39" s="30" t="s">
        <v>100</v>
      </c>
      <c r="E39" s="1">
        <v>2210</v>
      </c>
      <c r="F39" s="65">
        <v>2300</v>
      </c>
      <c r="G39" s="8" t="s">
        <v>441</v>
      </c>
      <c r="H39" s="8" t="s">
        <v>5</v>
      </c>
      <c r="I39" s="8" t="s">
        <v>6</v>
      </c>
    </row>
    <row r="40" spans="1:9" ht="63.75" customHeight="1">
      <c r="A40" s="8"/>
      <c r="B40" s="8"/>
      <c r="C40" s="28" t="s">
        <v>101</v>
      </c>
      <c r="D40" s="30" t="s">
        <v>102</v>
      </c>
      <c r="E40" s="1">
        <v>2210</v>
      </c>
      <c r="F40" s="65">
        <v>2039</v>
      </c>
      <c r="G40" s="8" t="s">
        <v>441</v>
      </c>
      <c r="H40" s="8" t="s">
        <v>5</v>
      </c>
      <c r="I40" s="8" t="s">
        <v>6</v>
      </c>
    </row>
    <row r="41" spans="1:9" ht="63.75" customHeight="1">
      <c r="A41" s="8"/>
      <c r="B41" s="8"/>
      <c r="C41" s="28" t="s">
        <v>103</v>
      </c>
      <c r="D41" s="30" t="s">
        <v>102</v>
      </c>
      <c r="E41" s="1">
        <v>2210</v>
      </c>
      <c r="F41" s="65">
        <v>1630.98</v>
      </c>
      <c r="G41" s="8" t="s">
        <v>441</v>
      </c>
      <c r="H41" s="8" t="s">
        <v>5</v>
      </c>
      <c r="I41" s="8" t="s">
        <v>6</v>
      </c>
    </row>
    <row r="42" spans="1:9" ht="112.5" customHeight="1">
      <c r="A42" s="8"/>
      <c r="B42" s="8"/>
      <c r="C42" s="28" t="s">
        <v>104</v>
      </c>
      <c r="D42" s="30" t="s">
        <v>105</v>
      </c>
      <c r="E42" s="1">
        <v>2210</v>
      </c>
      <c r="F42" s="65">
        <v>1005</v>
      </c>
      <c r="G42" s="8" t="s">
        <v>441</v>
      </c>
      <c r="H42" s="8" t="s">
        <v>5</v>
      </c>
      <c r="I42" s="8" t="s">
        <v>6</v>
      </c>
    </row>
    <row r="43" spans="1:9" ht="63" customHeight="1">
      <c r="A43" s="8"/>
      <c r="B43" s="8"/>
      <c r="C43" s="28" t="s">
        <v>308</v>
      </c>
      <c r="D43" s="30" t="s">
        <v>106</v>
      </c>
      <c r="E43" s="1">
        <v>2210</v>
      </c>
      <c r="F43" s="65">
        <v>2047.72</v>
      </c>
      <c r="G43" s="8" t="s">
        <v>441</v>
      </c>
      <c r="H43" s="8" t="s">
        <v>5</v>
      </c>
      <c r="I43" s="8" t="s">
        <v>6</v>
      </c>
    </row>
    <row r="44" spans="1:9" ht="59.25" customHeight="1">
      <c r="A44" s="8"/>
      <c r="B44" s="8"/>
      <c r="C44" s="28" t="s">
        <v>107</v>
      </c>
      <c r="D44" s="30" t="s">
        <v>108</v>
      </c>
      <c r="E44" s="1">
        <v>2210</v>
      </c>
      <c r="F44" s="65">
        <v>2899</v>
      </c>
      <c r="G44" s="8" t="s">
        <v>441</v>
      </c>
      <c r="H44" s="8" t="s">
        <v>5</v>
      </c>
      <c r="I44" s="8" t="s">
        <v>6</v>
      </c>
    </row>
    <row r="45" spans="1:9" ht="45.75" customHeight="1">
      <c r="A45" s="8"/>
      <c r="B45" s="8"/>
      <c r="C45" s="2" t="s">
        <v>109</v>
      </c>
      <c r="D45" s="8" t="s">
        <v>110</v>
      </c>
      <c r="E45" s="1">
        <v>2210</v>
      </c>
      <c r="F45" s="65">
        <v>1483</v>
      </c>
      <c r="G45" s="8" t="s">
        <v>441</v>
      </c>
      <c r="H45" s="8" t="s">
        <v>5</v>
      </c>
      <c r="I45" s="8" t="s">
        <v>6</v>
      </c>
    </row>
    <row r="46" spans="1:9" ht="50.25" customHeight="1">
      <c r="A46" s="8"/>
      <c r="B46" s="8"/>
      <c r="C46" s="28" t="s">
        <v>111</v>
      </c>
      <c r="D46" s="30" t="s">
        <v>112</v>
      </c>
      <c r="E46" s="1">
        <v>2210</v>
      </c>
      <c r="F46" s="65">
        <v>1640</v>
      </c>
      <c r="G46" s="8" t="s">
        <v>441</v>
      </c>
      <c r="H46" s="8" t="s">
        <v>5</v>
      </c>
      <c r="I46" s="8" t="s">
        <v>6</v>
      </c>
    </row>
    <row r="47" spans="1:9" ht="52.5" customHeight="1">
      <c r="A47" s="8"/>
      <c r="B47" s="8"/>
      <c r="C47" s="28" t="s">
        <v>113</v>
      </c>
      <c r="D47" s="30" t="s">
        <v>114</v>
      </c>
      <c r="E47" s="1">
        <v>2210</v>
      </c>
      <c r="F47" s="65">
        <v>1070</v>
      </c>
      <c r="G47" s="8" t="s">
        <v>441</v>
      </c>
      <c r="H47" s="8" t="s">
        <v>5</v>
      </c>
      <c r="I47" s="8" t="s">
        <v>6</v>
      </c>
    </row>
    <row r="48" spans="1:9" ht="49.5" customHeight="1">
      <c r="A48" s="8"/>
      <c r="B48" s="8"/>
      <c r="C48" s="68" t="s">
        <v>588</v>
      </c>
      <c r="D48" s="30" t="s">
        <v>116</v>
      </c>
      <c r="E48" s="1">
        <v>2210</v>
      </c>
      <c r="F48" s="65">
        <v>5800</v>
      </c>
      <c r="G48" s="8" t="s">
        <v>441</v>
      </c>
      <c r="H48" s="8" t="s">
        <v>584</v>
      </c>
      <c r="I48" s="8" t="s">
        <v>586</v>
      </c>
    </row>
    <row r="49" spans="1:9" ht="78.75" customHeight="1">
      <c r="A49" s="8"/>
      <c r="B49" s="8"/>
      <c r="C49" s="2" t="s">
        <v>590</v>
      </c>
      <c r="D49" s="8" t="s">
        <v>117</v>
      </c>
      <c r="E49" s="1">
        <v>2210</v>
      </c>
      <c r="F49" s="65">
        <v>17695.04</v>
      </c>
      <c r="G49" s="8" t="s">
        <v>585</v>
      </c>
      <c r="H49" s="8" t="s">
        <v>584</v>
      </c>
      <c r="I49" s="8" t="s">
        <v>139</v>
      </c>
    </row>
    <row r="50" spans="1:9" ht="51.75" customHeight="1">
      <c r="A50" s="8"/>
      <c r="B50" s="8"/>
      <c r="C50" s="28" t="s">
        <v>591</v>
      </c>
      <c r="D50" s="30" t="s">
        <v>118</v>
      </c>
      <c r="E50" s="1">
        <v>2210</v>
      </c>
      <c r="F50" s="65">
        <v>951</v>
      </c>
      <c r="G50" s="8" t="s">
        <v>441</v>
      </c>
      <c r="H50" s="8" t="s">
        <v>584</v>
      </c>
      <c r="I50" s="8" t="s">
        <v>2</v>
      </c>
    </row>
    <row r="51" spans="1:9" ht="51.75" customHeight="1">
      <c r="A51" s="8"/>
      <c r="B51" s="8"/>
      <c r="C51" s="28" t="s">
        <v>591</v>
      </c>
      <c r="D51" s="30" t="s">
        <v>118</v>
      </c>
      <c r="E51" s="1">
        <v>2210</v>
      </c>
      <c r="F51" s="65">
        <v>1587</v>
      </c>
      <c r="G51" s="8" t="s">
        <v>441</v>
      </c>
      <c r="H51" s="8" t="s">
        <v>292</v>
      </c>
      <c r="I51" s="8" t="s">
        <v>67</v>
      </c>
    </row>
    <row r="52" spans="1:9" ht="50.25" customHeight="1">
      <c r="A52" s="8"/>
      <c r="B52" s="8"/>
      <c r="C52" s="28" t="s">
        <v>592</v>
      </c>
      <c r="D52" s="57" t="s">
        <v>119</v>
      </c>
      <c r="E52" s="1">
        <v>2210</v>
      </c>
      <c r="F52" s="65">
        <v>658.22</v>
      </c>
      <c r="G52" s="8" t="s">
        <v>441</v>
      </c>
      <c r="H52" s="8" t="s">
        <v>584</v>
      </c>
      <c r="I52" s="8" t="s">
        <v>2</v>
      </c>
    </row>
    <row r="53" spans="1:9" ht="52.5" customHeight="1">
      <c r="A53" s="8"/>
      <c r="B53" s="8"/>
      <c r="C53" s="28" t="s">
        <v>593</v>
      </c>
      <c r="D53" s="30" t="s">
        <v>120</v>
      </c>
      <c r="E53" s="1">
        <v>2210</v>
      </c>
      <c r="F53" s="65">
        <v>262.4</v>
      </c>
      <c r="G53" s="8" t="s">
        <v>441</v>
      </c>
      <c r="H53" s="8" t="s">
        <v>584</v>
      </c>
      <c r="I53" s="8" t="s">
        <v>2</v>
      </c>
    </row>
    <row r="54" spans="1:9" ht="78.75" customHeight="1">
      <c r="A54" s="8"/>
      <c r="B54" s="8"/>
      <c r="C54" s="28" t="s">
        <v>596</v>
      </c>
      <c r="D54" s="72" t="s">
        <v>121</v>
      </c>
      <c r="E54" s="1">
        <v>2210</v>
      </c>
      <c r="F54" s="65">
        <v>1200</v>
      </c>
      <c r="G54" s="8" t="s">
        <v>441</v>
      </c>
      <c r="H54" s="8" t="s">
        <v>584</v>
      </c>
      <c r="I54" s="8" t="s">
        <v>597</v>
      </c>
    </row>
    <row r="55" spans="1:9" ht="81" customHeight="1">
      <c r="A55" s="8"/>
      <c r="B55" s="8"/>
      <c r="C55" s="28" t="s">
        <v>600</v>
      </c>
      <c r="D55" s="28" t="s">
        <v>122</v>
      </c>
      <c r="E55" s="1">
        <v>2210</v>
      </c>
      <c r="F55" s="65">
        <v>17740</v>
      </c>
      <c r="G55" s="8" t="s">
        <v>585</v>
      </c>
      <c r="H55" s="8" t="s">
        <v>584</v>
      </c>
      <c r="I55" s="5" t="s">
        <v>315</v>
      </c>
    </row>
    <row r="56" spans="1:9" ht="78.75" customHeight="1">
      <c r="A56" s="8"/>
      <c r="B56" s="8"/>
      <c r="C56" s="28" t="s">
        <v>3</v>
      </c>
      <c r="D56" s="28" t="s">
        <v>4</v>
      </c>
      <c r="E56" s="1">
        <v>2210</v>
      </c>
      <c r="F56" s="65">
        <v>199980</v>
      </c>
      <c r="G56" s="8" t="s">
        <v>585</v>
      </c>
      <c r="H56" s="8" t="s">
        <v>5</v>
      </c>
      <c r="I56" s="8" t="s">
        <v>6</v>
      </c>
    </row>
    <row r="57" spans="1:9" ht="51.75" customHeight="1">
      <c r="A57" s="8"/>
      <c r="B57" s="8"/>
      <c r="C57" s="28" t="s">
        <v>421</v>
      </c>
      <c r="D57" s="28" t="s">
        <v>7</v>
      </c>
      <c r="E57" s="1">
        <v>2210</v>
      </c>
      <c r="F57" s="65">
        <v>199884</v>
      </c>
      <c r="G57" s="8" t="s">
        <v>585</v>
      </c>
      <c r="H57" s="8" t="s">
        <v>5</v>
      </c>
      <c r="I57" s="8" t="s">
        <v>6</v>
      </c>
    </row>
    <row r="58" spans="1:9" ht="114" customHeight="1">
      <c r="A58" s="8"/>
      <c r="B58" s="8"/>
      <c r="C58" s="28" t="s">
        <v>8</v>
      </c>
      <c r="D58" s="28" t="s">
        <v>115</v>
      </c>
      <c r="E58" s="1">
        <v>2210</v>
      </c>
      <c r="F58" s="65">
        <v>145922.06</v>
      </c>
      <c r="G58" s="8" t="s">
        <v>585</v>
      </c>
      <c r="H58" s="8" t="s">
        <v>5</v>
      </c>
      <c r="I58" s="8" t="s">
        <v>140</v>
      </c>
    </row>
    <row r="59" spans="1:9" ht="111" customHeight="1">
      <c r="A59" s="8"/>
      <c r="B59" s="8"/>
      <c r="C59" s="2" t="s">
        <v>9</v>
      </c>
      <c r="D59" s="2" t="s">
        <v>11</v>
      </c>
      <c r="E59" s="1">
        <v>2210</v>
      </c>
      <c r="F59" s="65">
        <v>100899</v>
      </c>
      <c r="G59" s="8" t="s">
        <v>585</v>
      </c>
      <c r="H59" s="8" t="s">
        <v>5</v>
      </c>
      <c r="I59" s="8" t="s">
        <v>68</v>
      </c>
    </row>
    <row r="60" spans="1:9" ht="82.5" customHeight="1">
      <c r="A60" s="8"/>
      <c r="B60" s="8"/>
      <c r="C60" s="68" t="s">
        <v>521</v>
      </c>
      <c r="D60" s="28" t="s">
        <v>10</v>
      </c>
      <c r="E60" s="1">
        <v>2210</v>
      </c>
      <c r="F60" s="65">
        <v>198981</v>
      </c>
      <c r="G60" s="8" t="s">
        <v>585</v>
      </c>
      <c r="H60" s="8" t="s">
        <v>5</v>
      </c>
      <c r="I60" s="8" t="s">
        <v>65</v>
      </c>
    </row>
    <row r="61" spans="1:9" ht="82.5" customHeight="1">
      <c r="A61" s="8"/>
      <c r="B61" s="8"/>
      <c r="C61" s="28" t="s">
        <v>12</v>
      </c>
      <c r="D61" s="28" t="s">
        <v>13</v>
      </c>
      <c r="E61" s="1">
        <v>2210</v>
      </c>
      <c r="F61" s="65">
        <v>101612.2</v>
      </c>
      <c r="G61" s="8" t="s">
        <v>585</v>
      </c>
      <c r="H61" s="8" t="s">
        <v>5</v>
      </c>
      <c r="I61" s="8" t="s">
        <v>6</v>
      </c>
    </row>
    <row r="62" spans="1:9" ht="66.75" customHeight="1">
      <c r="A62" s="8"/>
      <c r="B62" s="8"/>
      <c r="C62" s="68" t="s">
        <v>450</v>
      </c>
      <c r="D62" s="28" t="s">
        <v>14</v>
      </c>
      <c r="E62" s="1">
        <v>2210</v>
      </c>
      <c r="F62" s="65">
        <v>42077.94</v>
      </c>
      <c r="G62" s="8" t="s">
        <v>585</v>
      </c>
      <c r="H62" s="8" t="s">
        <v>5</v>
      </c>
      <c r="I62" s="8" t="s">
        <v>138</v>
      </c>
    </row>
    <row r="63" spans="1:9" ht="66.75" customHeight="1">
      <c r="A63" s="8"/>
      <c r="B63" s="8"/>
      <c r="C63" s="60" t="s">
        <v>15</v>
      </c>
      <c r="D63" s="2" t="s">
        <v>16</v>
      </c>
      <c r="E63" s="1">
        <v>2210</v>
      </c>
      <c r="F63" s="65">
        <f>100000-50000</f>
        <v>50000</v>
      </c>
      <c r="G63" s="8" t="s">
        <v>585</v>
      </c>
      <c r="H63" s="8" t="s">
        <v>5</v>
      </c>
      <c r="I63" s="8" t="s">
        <v>392</v>
      </c>
    </row>
    <row r="64" spans="1:9" ht="79.5" customHeight="1">
      <c r="A64" s="8"/>
      <c r="B64" s="8"/>
      <c r="C64" s="60" t="s">
        <v>17</v>
      </c>
      <c r="D64" s="2" t="s">
        <v>18</v>
      </c>
      <c r="E64" s="1">
        <v>2210</v>
      </c>
      <c r="F64" s="65">
        <f>2000-7</f>
        <v>1993</v>
      </c>
      <c r="G64" s="8" t="s">
        <v>441</v>
      </c>
      <c r="H64" s="8" t="s">
        <v>5</v>
      </c>
      <c r="I64" s="8" t="s">
        <v>394</v>
      </c>
    </row>
    <row r="65" spans="1:9" ht="53.25" customHeight="1">
      <c r="A65" s="8"/>
      <c r="B65" s="8"/>
      <c r="C65" s="68" t="s">
        <v>19</v>
      </c>
      <c r="D65" s="28" t="s">
        <v>20</v>
      </c>
      <c r="E65" s="1">
        <v>2210</v>
      </c>
      <c r="F65" s="65">
        <v>2400</v>
      </c>
      <c r="G65" s="8" t="s">
        <v>441</v>
      </c>
      <c r="H65" s="8" t="s">
        <v>5</v>
      </c>
      <c r="I65" s="8" t="s">
        <v>6</v>
      </c>
    </row>
    <row r="66" spans="1:9" ht="81.75" customHeight="1">
      <c r="A66" s="8"/>
      <c r="B66" s="8"/>
      <c r="C66" s="2" t="s">
        <v>22</v>
      </c>
      <c r="D66" s="2" t="s">
        <v>21</v>
      </c>
      <c r="E66" s="1">
        <v>2210</v>
      </c>
      <c r="F66" s="65">
        <f>2000-2</f>
        <v>1998</v>
      </c>
      <c r="G66" s="8" t="s">
        <v>441</v>
      </c>
      <c r="H66" s="8" t="s">
        <v>5</v>
      </c>
      <c r="I66" s="8" t="s">
        <v>392</v>
      </c>
    </row>
    <row r="67" spans="1:9" ht="84" customHeight="1">
      <c r="A67" s="8"/>
      <c r="B67" s="8"/>
      <c r="C67" s="2" t="s">
        <v>23</v>
      </c>
      <c r="D67" s="2" t="s">
        <v>24</v>
      </c>
      <c r="E67" s="1">
        <v>2210</v>
      </c>
      <c r="F67" s="65">
        <v>262.9</v>
      </c>
      <c r="G67" s="8" t="s">
        <v>441</v>
      </c>
      <c r="H67" s="8" t="s">
        <v>5</v>
      </c>
      <c r="I67" s="8" t="s">
        <v>6</v>
      </c>
    </row>
    <row r="68" spans="1:9" ht="84" customHeight="1">
      <c r="A68" s="85"/>
      <c r="B68" s="85"/>
      <c r="C68" s="84" t="s">
        <v>23</v>
      </c>
      <c r="D68" s="84" t="s">
        <v>24</v>
      </c>
      <c r="E68" s="86">
        <v>2210</v>
      </c>
      <c r="F68" s="93">
        <v>823.2</v>
      </c>
      <c r="G68" s="85" t="s">
        <v>441</v>
      </c>
      <c r="H68" s="85" t="s">
        <v>300</v>
      </c>
      <c r="I68" s="85" t="s">
        <v>302</v>
      </c>
    </row>
    <row r="69" spans="1:9" ht="52.5" customHeight="1">
      <c r="A69" s="8"/>
      <c r="B69" s="8"/>
      <c r="C69" s="28" t="s">
        <v>25</v>
      </c>
      <c r="D69" s="28" t="s">
        <v>26</v>
      </c>
      <c r="E69" s="1">
        <v>2210</v>
      </c>
      <c r="F69" s="65">
        <v>517.6</v>
      </c>
      <c r="G69" s="8" t="s">
        <v>441</v>
      </c>
      <c r="H69" s="8" t="s">
        <v>5</v>
      </c>
      <c r="I69" s="8" t="s">
        <v>6</v>
      </c>
    </row>
    <row r="70" spans="1:9" ht="88.5" customHeight="1">
      <c r="A70" s="8"/>
      <c r="B70" s="8"/>
      <c r="C70" s="28" t="s">
        <v>27</v>
      </c>
      <c r="D70" s="28" t="s">
        <v>28</v>
      </c>
      <c r="E70" s="1">
        <v>2210</v>
      </c>
      <c r="F70" s="65">
        <v>1063.3</v>
      </c>
      <c r="G70" s="8" t="s">
        <v>441</v>
      </c>
      <c r="H70" s="8" t="s">
        <v>5</v>
      </c>
      <c r="I70" s="8" t="s">
        <v>6</v>
      </c>
    </row>
    <row r="71" spans="1:9" ht="58.5" customHeight="1">
      <c r="A71" s="8"/>
      <c r="B71" s="8"/>
      <c r="C71" s="28" t="s">
        <v>29</v>
      </c>
      <c r="D71" s="28" t="s">
        <v>30</v>
      </c>
      <c r="E71" s="1">
        <v>2210</v>
      </c>
      <c r="F71" s="65">
        <v>2400</v>
      </c>
      <c r="G71" s="8" t="s">
        <v>441</v>
      </c>
      <c r="H71" s="8" t="s">
        <v>5</v>
      </c>
      <c r="I71" s="8" t="s">
        <v>6</v>
      </c>
    </row>
    <row r="72" spans="1:9" ht="53.25" customHeight="1">
      <c r="A72" s="8"/>
      <c r="B72" s="8"/>
      <c r="C72" s="68" t="s">
        <v>252</v>
      </c>
      <c r="D72" s="28" t="s">
        <v>253</v>
      </c>
      <c r="E72" s="73">
        <v>2210</v>
      </c>
      <c r="F72" s="74">
        <v>49849.92</v>
      </c>
      <c r="G72" s="75" t="s">
        <v>585</v>
      </c>
      <c r="H72" s="8" t="s">
        <v>5</v>
      </c>
      <c r="I72" s="8" t="s">
        <v>254</v>
      </c>
    </row>
    <row r="73" spans="1:9" ht="53.25" customHeight="1">
      <c r="A73" s="8"/>
      <c r="B73" s="8"/>
      <c r="C73" s="68" t="s">
        <v>255</v>
      </c>
      <c r="D73" s="28" t="s">
        <v>253</v>
      </c>
      <c r="E73" s="73">
        <v>2210</v>
      </c>
      <c r="F73" s="74">
        <v>12960</v>
      </c>
      <c r="G73" s="75" t="s">
        <v>585</v>
      </c>
      <c r="H73" s="8" t="s">
        <v>5</v>
      </c>
      <c r="I73" s="8" t="s">
        <v>254</v>
      </c>
    </row>
    <row r="74" spans="1:9" ht="50.25" customHeight="1">
      <c r="A74" s="8"/>
      <c r="B74" s="8"/>
      <c r="C74" s="68" t="s">
        <v>592</v>
      </c>
      <c r="D74" s="68" t="s">
        <v>256</v>
      </c>
      <c r="E74" s="73">
        <v>2210</v>
      </c>
      <c r="F74" s="74">
        <v>4700</v>
      </c>
      <c r="G74" s="8" t="s">
        <v>441</v>
      </c>
      <c r="H74" s="8" t="s">
        <v>5</v>
      </c>
      <c r="I74" s="8" t="s">
        <v>254</v>
      </c>
    </row>
    <row r="75" spans="1:9" ht="52.5" customHeight="1">
      <c r="A75" s="8"/>
      <c r="B75" s="8"/>
      <c r="C75" s="68" t="s">
        <v>257</v>
      </c>
      <c r="D75" s="28" t="s">
        <v>258</v>
      </c>
      <c r="E75" s="73">
        <v>2210</v>
      </c>
      <c r="F75" s="74">
        <v>160</v>
      </c>
      <c r="G75" s="8" t="s">
        <v>441</v>
      </c>
      <c r="H75" s="8" t="s">
        <v>5</v>
      </c>
      <c r="I75" s="8" t="s">
        <v>254</v>
      </c>
    </row>
    <row r="76" spans="1:9" ht="59.25" customHeight="1">
      <c r="A76" s="8"/>
      <c r="B76" s="8"/>
      <c r="C76" s="68" t="s">
        <v>259</v>
      </c>
      <c r="D76" s="68" t="s">
        <v>260</v>
      </c>
      <c r="E76" s="73">
        <v>2210</v>
      </c>
      <c r="F76" s="74">
        <v>434</v>
      </c>
      <c r="G76" s="8" t="s">
        <v>441</v>
      </c>
      <c r="H76" s="8" t="s">
        <v>5</v>
      </c>
      <c r="I76" s="8" t="s">
        <v>254</v>
      </c>
    </row>
    <row r="77" spans="1:9" ht="59.25" customHeight="1">
      <c r="A77" s="8"/>
      <c r="B77" s="8"/>
      <c r="C77" s="68" t="s">
        <v>261</v>
      </c>
      <c r="D77" s="28" t="s">
        <v>262</v>
      </c>
      <c r="E77" s="73">
        <v>2210</v>
      </c>
      <c r="F77" s="74">
        <v>1286.5</v>
      </c>
      <c r="G77" s="8" t="s">
        <v>441</v>
      </c>
      <c r="H77" s="8" t="s">
        <v>5</v>
      </c>
      <c r="I77" s="8" t="s">
        <v>254</v>
      </c>
    </row>
    <row r="78" spans="1:9" ht="80.25" customHeight="1">
      <c r="A78" s="8"/>
      <c r="B78" s="8"/>
      <c r="C78" s="68" t="s">
        <v>593</v>
      </c>
      <c r="D78" s="68" t="s">
        <v>263</v>
      </c>
      <c r="E78" s="73">
        <v>2210</v>
      </c>
      <c r="F78" s="74">
        <v>213.6</v>
      </c>
      <c r="G78" s="8" t="s">
        <v>441</v>
      </c>
      <c r="H78" s="8" t="s">
        <v>5</v>
      </c>
      <c r="I78" s="8" t="s">
        <v>291</v>
      </c>
    </row>
    <row r="79" spans="1:9" ht="59.25" customHeight="1">
      <c r="A79" s="8"/>
      <c r="B79" s="8"/>
      <c r="C79" s="68" t="s">
        <v>264</v>
      </c>
      <c r="D79" s="28" t="s">
        <v>265</v>
      </c>
      <c r="E79" s="73">
        <v>2210</v>
      </c>
      <c r="F79" s="74">
        <v>1516.92</v>
      </c>
      <c r="G79" s="8" t="s">
        <v>441</v>
      </c>
      <c r="H79" s="8" t="s">
        <v>5</v>
      </c>
      <c r="I79" s="8" t="s">
        <v>254</v>
      </c>
    </row>
    <row r="80" spans="1:9" ht="59.25" customHeight="1">
      <c r="A80" s="8"/>
      <c r="B80" s="8"/>
      <c r="C80" s="68" t="s">
        <v>266</v>
      </c>
      <c r="D80" s="28" t="s">
        <v>265</v>
      </c>
      <c r="E80" s="73">
        <v>2210</v>
      </c>
      <c r="F80" s="74">
        <v>11634</v>
      </c>
      <c r="G80" s="8" t="s">
        <v>441</v>
      </c>
      <c r="H80" s="8" t="s">
        <v>5</v>
      </c>
      <c r="I80" s="8" t="s">
        <v>254</v>
      </c>
    </row>
    <row r="81" spans="1:9" ht="53.25" customHeight="1">
      <c r="A81" s="8"/>
      <c r="B81" s="8"/>
      <c r="C81" s="28" t="s">
        <v>267</v>
      </c>
      <c r="D81" s="28" t="s">
        <v>268</v>
      </c>
      <c r="E81" s="73">
        <v>2210</v>
      </c>
      <c r="F81" s="74">
        <v>2122.87</v>
      </c>
      <c r="G81" s="8" t="s">
        <v>441</v>
      </c>
      <c r="H81" s="8" t="s">
        <v>5</v>
      </c>
      <c r="I81" s="8" t="s">
        <v>254</v>
      </c>
    </row>
    <row r="82" spans="1:9" ht="48.75" customHeight="1">
      <c r="A82" s="8"/>
      <c r="B82" s="8"/>
      <c r="C82" s="68" t="s">
        <v>269</v>
      </c>
      <c r="D82" s="28" t="s">
        <v>270</v>
      </c>
      <c r="E82" s="73">
        <v>2210</v>
      </c>
      <c r="F82" s="74">
        <v>1520.88</v>
      </c>
      <c r="G82" s="8" t="s">
        <v>441</v>
      </c>
      <c r="H82" s="8" t="s">
        <v>5</v>
      </c>
      <c r="I82" s="8" t="s">
        <v>254</v>
      </c>
    </row>
    <row r="83" spans="1:9" ht="59.25" customHeight="1">
      <c r="A83" s="8"/>
      <c r="B83" s="8"/>
      <c r="C83" s="68" t="s">
        <v>271</v>
      </c>
      <c r="D83" s="28" t="s">
        <v>102</v>
      </c>
      <c r="E83" s="73">
        <v>2210</v>
      </c>
      <c r="F83" s="74">
        <v>8261.84</v>
      </c>
      <c r="G83" s="8" t="s">
        <v>441</v>
      </c>
      <c r="H83" s="8" t="s">
        <v>5</v>
      </c>
      <c r="I83" s="8" t="s">
        <v>254</v>
      </c>
    </row>
    <row r="84" spans="1:9" ht="67.5" customHeight="1">
      <c r="A84" s="8"/>
      <c r="B84" s="8"/>
      <c r="C84" s="60" t="s">
        <v>272</v>
      </c>
      <c r="D84" s="2" t="s">
        <v>273</v>
      </c>
      <c r="E84" s="73">
        <v>2210</v>
      </c>
      <c r="F84" s="74">
        <f>72933-72933</f>
        <v>0</v>
      </c>
      <c r="G84" s="75"/>
      <c r="H84" s="8" t="s">
        <v>5</v>
      </c>
      <c r="I84" s="8" t="s">
        <v>395</v>
      </c>
    </row>
    <row r="85" spans="1:9" ht="59.25" customHeight="1">
      <c r="A85" s="8"/>
      <c r="B85" s="8"/>
      <c r="C85" s="68" t="s">
        <v>274</v>
      </c>
      <c r="D85" s="28" t="s">
        <v>30</v>
      </c>
      <c r="E85" s="73">
        <v>2210</v>
      </c>
      <c r="F85" s="74">
        <v>79555</v>
      </c>
      <c r="G85" s="75" t="s">
        <v>585</v>
      </c>
      <c r="H85" s="8" t="s">
        <v>5</v>
      </c>
      <c r="I85" s="8" t="s">
        <v>254</v>
      </c>
    </row>
    <row r="86" spans="1:9" ht="129.75" customHeight="1">
      <c r="A86" s="8"/>
      <c r="B86" s="8"/>
      <c r="C86" s="90" t="s">
        <v>464</v>
      </c>
      <c r="D86" s="84" t="s">
        <v>262</v>
      </c>
      <c r="E86" s="88">
        <v>2210</v>
      </c>
      <c r="F86" s="89">
        <v>669.6</v>
      </c>
      <c r="G86" s="85" t="s">
        <v>441</v>
      </c>
      <c r="H86" s="85" t="s">
        <v>5</v>
      </c>
      <c r="I86" s="91" t="s">
        <v>66</v>
      </c>
    </row>
    <row r="87" spans="1:9" ht="49.5" customHeight="1">
      <c r="A87" s="8"/>
      <c r="B87" s="8"/>
      <c r="C87" s="28" t="s">
        <v>275</v>
      </c>
      <c r="D87" s="28" t="s">
        <v>276</v>
      </c>
      <c r="E87" s="73">
        <v>2210</v>
      </c>
      <c r="F87" s="74">
        <v>92000</v>
      </c>
      <c r="G87" s="75" t="s">
        <v>585</v>
      </c>
      <c r="H87" s="8" t="s">
        <v>277</v>
      </c>
      <c r="I87" s="8" t="s">
        <v>278</v>
      </c>
    </row>
    <row r="88" spans="1:9" ht="50.25" customHeight="1">
      <c r="A88" s="8"/>
      <c r="B88" s="8"/>
      <c r="C88" s="28" t="s">
        <v>279</v>
      </c>
      <c r="D88" s="28" t="s">
        <v>280</v>
      </c>
      <c r="E88" s="73">
        <v>2210</v>
      </c>
      <c r="F88" s="74">
        <v>500</v>
      </c>
      <c r="G88" s="8" t="s">
        <v>441</v>
      </c>
      <c r="H88" s="8" t="s">
        <v>277</v>
      </c>
      <c r="I88" s="8" t="s">
        <v>278</v>
      </c>
    </row>
    <row r="89" spans="1:9" ht="69.75" customHeight="1">
      <c r="A89" s="85"/>
      <c r="B89" s="85"/>
      <c r="C89" s="84" t="s">
        <v>384</v>
      </c>
      <c r="D89" s="84" t="s">
        <v>382</v>
      </c>
      <c r="E89" s="88">
        <v>2210</v>
      </c>
      <c r="F89" s="89">
        <f>543.5-203.5</f>
        <v>340</v>
      </c>
      <c r="G89" s="85" t="s">
        <v>441</v>
      </c>
      <c r="H89" s="85" t="s">
        <v>383</v>
      </c>
      <c r="I89" s="85" t="s">
        <v>298</v>
      </c>
    </row>
    <row r="90" spans="1:9" ht="69.75" customHeight="1">
      <c r="A90" s="85"/>
      <c r="B90" s="85"/>
      <c r="C90" s="84" t="s">
        <v>70</v>
      </c>
      <c r="D90" s="84" t="s">
        <v>382</v>
      </c>
      <c r="E90" s="88">
        <v>2210</v>
      </c>
      <c r="F90" s="89">
        <v>5008.54</v>
      </c>
      <c r="G90" s="85" t="s">
        <v>441</v>
      </c>
      <c r="H90" s="85" t="s">
        <v>71</v>
      </c>
      <c r="I90" s="85" t="s">
        <v>57</v>
      </c>
    </row>
    <row r="91" spans="1:9" ht="47.25" customHeight="1">
      <c r="A91" s="8"/>
      <c r="B91" s="8"/>
      <c r="C91" s="2" t="s">
        <v>387</v>
      </c>
      <c r="D91" s="2" t="s">
        <v>385</v>
      </c>
      <c r="E91" s="73">
        <v>2210</v>
      </c>
      <c r="F91" s="74">
        <v>3800</v>
      </c>
      <c r="G91" s="8" t="s">
        <v>386</v>
      </c>
      <c r="H91" s="8" t="s">
        <v>383</v>
      </c>
      <c r="I91" s="8" t="s">
        <v>396</v>
      </c>
    </row>
    <row r="92" spans="1:9" ht="50.25" customHeight="1">
      <c r="A92" s="8"/>
      <c r="B92" s="8"/>
      <c r="C92" s="2" t="s">
        <v>371</v>
      </c>
      <c r="D92" s="2" t="s">
        <v>102</v>
      </c>
      <c r="E92" s="73">
        <v>2210</v>
      </c>
      <c r="F92" s="74">
        <v>23800</v>
      </c>
      <c r="G92" s="8" t="s">
        <v>386</v>
      </c>
      <c r="H92" s="8" t="s">
        <v>383</v>
      </c>
      <c r="I92" s="8" t="s">
        <v>350</v>
      </c>
    </row>
    <row r="93" spans="1:9" ht="48.75" customHeight="1">
      <c r="A93" s="8"/>
      <c r="B93" s="8"/>
      <c r="C93" s="2" t="s">
        <v>351</v>
      </c>
      <c r="D93" s="2" t="s">
        <v>352</v>
      </c>
      <c r="E93" s="73">
        <v>2210</v>
      </c>
      <c r="F93" s="74">
        <v>135</v>
      </c>
      <c r="G93" s="8" t="s">
        <v>386</v>
      </c>
      <c r="H93" s="8" t="s">
        <v>383</v>
      </c>
      <c r="I93" s="8" t="s">
        <v>350</v>
      </c>
    </row>
    <row r="94" spans="1:9" ht="48.75" customHeight="1">
      <c r="A94" s="8"/>
      <c r="B94" s="8"/>
      <c r="C94" s="2" t="s">
        <v>353</v>
      </c>
      <c r="D94" s="2" t="s">
        <v>352</v>
      </c>
      <c r="E94" s="73">
        <v>2210</v>
      </c>
      <c r="F94" s="74">
        <v>406.5</v>
      </c>
      <c r="G94" s="8" t="s">
        <v>386</v>
      </c>
      <c r="H94" s="8" t="s">
        <v>383</v>
      </c>
      <c r="I94" s="8" t="s">
        <v>350</v>
      </c>
    </row>
    <row r="95" spans="1:9" ht="48.75" customHeight="1">
      <c r="A95" s="8"/>
      <c r="B95" s="8"/>
      <c r="C95" s="2" t="s">
        <v>354</v>
      </c>
      <c r="D95" s="2" t="s">
        <v>265</v>
      </c>
      <c r="E95" s="73">
        <v>2210</v>
      </c>
      <c r="F95" s="74">
        <v>321</v>
      </c>
      <c r="G95" s="8" t="s">
        <v>386</v>
      </c>
      <c r="H95" s="8" t="s">
        <v>383</v>
      </c>
      <c r="I95" s="8" t="s">
        <v>350</v>
      </c>
    </row>
    <row r="96" spans="1:9" ht="48.75" customHeight="1">
      <c r="A96" s="8"/>
      <c r="B96" s="8"/>
      <c r="C96" s="68" t="s">
        <v>259</v>
      </c>
      <c r="D96" s="2" t="s">
        <v>355</v>
      </c>
      <c r="E96" s="73">
        <v>2210</v>
      </c>
      <c r="F96" s="74">
        <v>146.4</v>
      </c>
      <c r="G96" s="8" t="s">
        <v>386</v>
      </c>
      <c r="H96" s="8" t="s">
        <v>383</v>
      </c>
      <c r="I96" s="8" t="s">
        <v>350</v>
      </c>
    </row>
    <row r="97" spans="1:9" ht="48.75" customHeight="1">
      <c r="A97" s="8"/>
      <c r="B97" s="8"/>
      <c r="C97" s="68" t="s">
        <v>592</v>
      </c>
      <c r="D97" s="2" t="s">
        <v>356</v>
      </c>
      <c r="E97" s="73">
        <v>2210</v>
      </c>
      <c r="F97" s="74">
        <v>408.8</v>
      </c>
      <c r="G97" s="8" t="s">
        <v>386</v>
      </c>
      <c r="H97" s="8" t="s">
        <v>383</v>
      </c>
      <c r="I97" s="8" t="s">
        <v>350</v>
      </c>
    </row>
    <row r="98" spans="1:9" ht="48.75" customHeight="1">
      <c r="A98" s="8"/>
      <c r="B98" s="8"/>
      <c r="C98" s="28" t="s">
        <v>357</v>
      </c>
      <c r="D98" s="2" t="s">
        <v>358</v>
      </c>
      <c r="E98" s="73">
        <v>2210</v>
      </c>
      <c r="F98" s="74">
        <v>3690.1</v>
      </c>
      <c r="G98" s="8" t="s">
        <v>386</v>
      </c>
      <c r="H98" s="8" t="s">
        <v>383</v>
      </c>
      <c r="I98" s="8" t="s">
        <v>350</v>
      </c>
    </row>
    <row r="99" spans="1:9" ht="60.75" customHeight="1">
      <c r="A99" s="8"/>
      <c r="B99" s="8"/>
      <c r="C99" s="28" t="s">
        <v>321</v>
      </c>
      <c r="D99" s="2" t="s">
        <v>322</v>
      </c>
      <c r="E99" s="73">
        <v>2210</v>
      </c>
      <c r="F99" s="74">
        <v>24464</v>
      </c>
      <c r="G99" s="8" t="s">
        <v>585</v>
      </c>
      <c r="H99" s="8" t="s">
        <v>383</v>
      </c>
      <c r="I99" s="8" t="s">
        <v>325</v>
      </c>
    </row>
    <row r="100" spans="1:9" ht="48.75" customHeight="1">
      <c r="A100" s="8"/>
      <c r="B100" s="8"/>
      <c r="C100" s="28" t="s">
        <v>323</v>
      </c>
      <c r="D100" s="2" t="s">
        <v>324</v>
      </c>
      <c r="E100" s="73">
        <v>2210</v>
      </c>
      <c r="F100" s="74">
        <v>28590</v>
      </c>
      <c r="G100" s="8" t="s">
        <v>585</v>
      </c>
      <c r="H100" s="8" t="s">
        <v>383</v>
      </c>
      <c r="I100" s="8" t="s">
        <v>325</v>
      </c>
    </row>
    <row r="101" spans="1:9" ht="112.5" customHeight="1">
      <c r="A101" s="8"/>
      <c r="B101" s="8"/>
      <c r="C101" s="28" t="s">
        <v>326</v>
      </c>
      <c r="D101" s="2" t="s">
        <v>327</v>
      </c>
      <c r="E101" s="73">
        <v>2210</v>
      </c>
      <c r="F101" s="74">
        <v>4044</v>
      </c>
      <c r="G101" s="8" t="s">
        <v>585</v>
      </c>
      <c r="H101" s="8" t="s">
        <v>383</v>
      </c>
      <c r="I101" s="8" t="s">
        <v>325</v>
      </c>
    </row>
    <row r="102" spans="1:9" ht="69.75" customHeight="1">
      <c r="A102" s="8"/>
      <c r="B102" s="8"/>
      <c r="C102" s="28" t="s">
        <v>328</v>
      </c>
      <c r="D102" s="2" t="s">
        <v>329</v>
      </c>
      <c r="E102" s="73">
        <v>2210</v>
      </c>
      <c r="F102" s="74">
        <v>15777</v>
      </c>
      <c r="G102" s="8" t="s">
        <v>585</v>
      </c>
      <c r="H102" s="8" t="s">
        <v>383</v>
      </c>
      <c r="I102" s="8" t="s">
        <v>325</v>
      </c>
    </row>
    <row r="103" spans="1:9" ht="80.25" customHeight="1">
      <c r="A103" s="8"/>
      <c r="B103" s="8"/>
      <c r="C103" s="28" t="s">
        <v>330</v>
      </c>
      <c r="D103" s="2" t="s">
        <v>13</v>
      </c>
      <c r="E103" s="73">
        <v>2210</v>
      </c>
      <c r="F103" s="74">
        <v>12125</v>
      </c>
      <c r="G103" s="8" t="s">
        <v>585</v>
      </c>
      <c r="H103" s="8" t="s">
        <v>383</v>
      </c>
      <c r="I103" s="8" t="s">
        <v>325</v>
      </c>
    </row>
    <row r="104" spans="1:9" ht="115.5" customHeight="1">
      <c r="A104" s="8"/>
      <c r="B104" s="8"/>
      <c r="C104" s="28" t="s">
        <v>148</v>
      </c>
      <c r="D104" s="28" t="s">
        <v>147</v>
      </c>
      <c r="E104" s="1">
        <v>2210</v>
      </c>
      <c r="F104" s="74">
        <v>19866.69</v>
      </c>
      <c r="G104" s="8" t="s">
        <v>585</v>
      </c>
      <c r="H104" s="8" t="s">
        <v>149</v>
      </c>
      <c r="I104" s="8" t="s">
        <v>64</v>
      </c>
    </row>
    <row r="105" spans="1:9" ht="68.25" customHeight="1">
      <c r="A105" s="8"/>
      <c r="B105" s="8"/>
      <c r="C105" s="28" t="s">
        <v>69</v>
      </c>
      <c r="D105" s="28" t="s">
        <v>100</v>
      </c>
      <c r="E105" s="73">
        <v>2210</v>
      </c>
      <c r="F105" s="74">
        <v>2425.03</v>
      </c>
      <c r="G105" s="8" t="s">
        <v>386</v>
      </c>
      <c r="H105" s="8" t="s">
        <v>149</v>
      </c>
      <c r="I105" s="8" t="s">
        <v>57</v>
      </c>
    </row>
    <row r="106" spans="1:9" ht="68.25" customHeight="1">
      <c r="A106" s="8"/>
      <c r="B106" s="8"/>
      <c r="C106" s="99" t="s">
        <v>73</v>
      </c>
      <c r="D106" s="28" t="s">
        <v>72</v>
      </c>
      <c r="E106" s="73">
        <v>2210</v>
      </c>
      <c r="F106" s="74">
        <v>278.04</v>
      </c>
      <c r="G106" s="8" t="s">
        <v>386</v>
      </c>
      <c r="H106" s="8" t="s">
        <v>149</v>
      </c>
      <c r="I106" s="8" t="s">
        <v>57</v>
      </c>
    </row>
    <row r="107" spans="1:9" ht="32.25" customHeight="1">
      <c r="A107" s="8"/>
      <c r="B107" s="8"/>
      <c r="C107" s="16" t="s">
        <v>404</v>
      </c>
      <c r="D107" s="13"/>
      <c r="E107" s="8"/>
      <c r="F107" s="70">
        <f>SUM(F5:F106)</f>
        <v>3350906.0699999994</v>
      </c>
      <c r="G107" s="8"/>
      <c r="H107" s="4"/>
      <c r="I107" s="9"/>
    </row>
    <row r="108" spans="1:9" ht="30.75" customHeight="1">
      <c r="A108" s="13"/>
      <c r="B108" s="13"/>
      <c r="C108" s="16" t="s">
        <v>417</v>
      </c>
      <c r="D108" s="13"/>
      <c r="E108" s="9">
        <v>2220</v>
      </c>
      <c r="F108" s="14"/>
      <c r="G108" s="8"/>
      <c r="H108" s="4"/>
      <c r="I108" s="9"/>
    </row>
    <row r="109" spans="1:9" ht="60" customHeight="1">
      <c r="A109" s="13"/>
      <c r="B109" s="13"/>
      <c r="C109" s="60" t="s">
        <v>425</v>
      </c>
      <c r="D109" s="19" t="s">
        <v>126</v>
      </c>
      <c r="E109" s="1">
        <v>2220</v>
      </c>
      <c r="F109" s="27">
        <v>9606.66</v>
      </c>
      <c r="G109" s="8" t="s">
        <v>441</v>
      </c>
      <c r="H109" s="8" t="s">
        <v>422</v>
      </c>
      <c r="I109" s="15" t="s">
        <v>509</v>
      </c>
    </row>
    <row r="110" spans="1:9" ht="46.5" customHeight="1">
      <c r="A110" s="13"/>
      <c r="B110" s="13"/>
      <c r="C110" s="2" t="s">
        <v>525</v>
      </c>
      <c r="D110" s="61" t="s">
        <v>127</v>
      </c>
      <c r="E110" s="1">
        <v>2220</v>
      </c>
      <c r="F110" s="27">
        <v>9606.66</v>
      </c>
      <c r="G110" s="8" t="s">
        <v>441</v>
      </c>
      <c r="H110" s="8" t="s">
        <v>454</v>
      </c>
      <c r="I110" s="15" t="s">
        <v>455</v>
      </c>
    </row>
    <row r="111" spans="1:9" ht="93" customHeight="1">
      <c r="A111" s="13"/>
      <c r="B111" s="13"/>
      <c r="C111" s="4" t="s">
        <v>526</v>
      </c>
      <c r="D111" s="19" t="s">
        <v>128</v>
      </c>
      <c r="E111" s="1">
        <v>2220</v>
      </c>
      <c r="F111" s="27">
        <v>0</v>
      </c>
      <c r="G111" s="8"/>
      <c r="H111" s="8" t="s">
        <v>422</v>
      </c>
      <c r="I111" s="15" t="s">
        <v>438</v>
      </c>
    </row>
    <row r="112" spans="1:9" ht="70.5" customHeight="1">
      <c r="A112" s="13"/>
      <c r="B112" s="13"/>
      <c r="C112" s="4" t="s">
        <v>527</v>
      </c>
      <c r="D112" s="19" t="s">
        <v>129</v>
      </c>
      <c r="E112" s="1">
        <v>2220</v>
      </c>
      <c r="F112" s="27">
        <v>0</v>
      </c>
      <c r="G112" s="8"/>
      <c r="H112" s="8" t="s">
        <v>422</v>
      </c>
      <c r="I112" s="15" t="s">
        <v>438</v>
      </c>
    </row>
    <row r="113" spans="1:9" ht="66.75" customHeight="1">
      <c r="A113" s="13"/>
      <c r="B113" s="13"/>
      <c r="C113" s="4" t="s">
        <v>456</v>
      </c>
      <c r="D113" s="19" t="s">
        <v>130</v>
      </c>
      <c r="E113" s="1">
        <v>2220</v>
      </c>
      <c r="F113" s="36">
        <v>4410</v>
      </c>
      <c r="G113" s="8" t="s">
        <v>585</v>
      </c>
      <c r="H113" s="8" t="s">
        <v>444</v>
      </c>
      <c r="I113" s="8" t="s">
        <v>57</v>
      </c>
    </row>
    <row r="114" spans="1:9" ht="51.75" customHeight="1">
      <c r="A114" s="13"/>
      <c r="B114" s="13"/>
      <c r="C114" s="4" t="s">
        <v>554</v>
      </c>
      <c r="D114" s="19" t="s">
        <v>131</v>
      </c>
      <c r="E114" s="1">
        <v>2220</v>
      </c>
      <c r="F114" s="36">
        <v>0</v>
      </c>
      <c r="G114" s="8"/>
      <c r="H114" s="8" t="s">
        <v>444</v>
      </c>
      <c r="I114" s="8" t="s">
        <v>555</v>
      </c>
    </row>
    <row r="115" spans="1:9" ht="80.25" customHeight="1">
      <c r="A115" s="13"/>
      <c r="B115" s="13"/>
      <c r="C115" s="4" t="s">
        <v>534</v>
      </c>
      <c r="D115" s="19" t="s">
        <v>132</v>
      </c>
      <c r="E115" s="1">
        <v>2220</v>
      </c>
      <c r="F115" s="35">
        <v>133561.5</v>
      </c>
      <c r="G115" s="8" t="s">
        <v>585</v>
      </c>
      <c r="H115" s="8" t="s">
        <v>444</v>
      </c>
      <c r="I115" s="8" t="s">
        <v>59</v>
      </c>
    </row>
    <row r="116" spans="1:9" ht="69.75" customHeight="1">
      <c r="A116" s="13"/>
      <c r="B116" s="13"/>
      <c r="C116" s="4" t="s">
        <v>457</v>
      </c>
      <c r="D116" s="19" t="s">
        <v>133</v>
      </c>
      <c r="E116" s="1">
        <v>2220</v>
      </c>
      <c r="F116" s="44">
        <v>7343.2</v>
      </c>
      <c r="G116" s="8" t="s">
        <v>441</v>
      </c>
      <c r="H116" s="8" t="s">
        <v>444</v>
      </c>
      <c r="I116" s="8" t="s">
        <v>57</v>
      </c>
    </row>
    <row r="117" spans="1:9" ht="99" customHeight="1">
      <c r="A117" s="13"/>
      <c r="B117" s="13"/>
      <c r="C117" s="4" t="s">
        <v>528</v>
      </c>
      <c r="D117" s="19" t="s">
        <v>151</v>
      </c>
      <c r="E117" s="1">
        <v>2220</v>
      </c>
      <c r="F117" s="36">
        <v>18300</v>
      </c>
      <c r="G117" s="8" t="s">
        <v>441</v>
      </c>
      <c r="H117" s="8" t="s">
        <v>444</v>
      </c>
      <c r="I117" s="15"/>
    </row>
    <row r="118" spans="1:9" ht="39.75" customHeight="1">
      <c r="A118" s="13"/>
      <c r="B118" s="13"/>
      <c r="C118" s="4" t="s">
        <v>458</v>
      </c>
      <c r="D118" s="19" t="s">
        <v>152</v>
      </c>
      <c r="E118" s="1">
        <v>2220</v>
      </c>
      <c r="F118" s="35">
        <v>193449.64</v>
      </c>
      <c r="G118" s="8" t="s">
        <v>585</v>
      </c>
      <c r="H118" s="8" t="s">
        <v>444</v>
      </c>
      <c r="I118" s="8" t="s">
        <v>575</v>
      </c>
    </row>
    <row r="119" spans="1:9" ht="51" customHeight="1">
      <c r="A119" s="13"/>
      <c r="B119" s="13"/>
      <c r="C119" s="4" t="s">
        <v>529</v>
      </c>
      <c r="D119" s="19" t="s">
        <v>153</v>
      </c>
      <c r="E119" s="1">
        <v>2220</v>
      </c>
      <c r="F119" s="35">
        <v>199648.26</v>
      </c>
      <c r="G119" s="8" t="s">
        <v>585</v>
      </c>
      <c r="H119" s="8" t="s">
        <v>444</v>
      </c>
      <c r="I119" s="8" t="s">
        <v>60</v>
      </c>
    </row>
    <row r="120" spans="1:9" ht="70.5" customHeight="1">
      <c r="A120" s="13"/>
      <c r="B120" s="13"/>
      <c r="C120" s="4" t="s">
        <v>459</v>
      </c>
      <c r="D120" s="30" t="s">
        <v>154</v>
      </c>
      <c r="E120" s="1">
        <v>2220</v>
      </c>
      <c r="F120" s="35">
        <v>11884.8</v>
      </c>
      <c r="G120" s="8" t="s">
        <v>441</v>
      </c>
      <c r="H120" s="8" t="s">
        <v>444</v>
      </c>
      <c r="I120" s="8" t="s">
        <v>57</v>
      </c>
    </row>
    <row r="121" spans="1:9" ht="80.25" customHeight="1">
      <c r="A121" s="13"/>
      <c r="B121" s="13"/>
      <c r="C121" s="4" t="s">
        <v>530</v>
      </c>
      <c r="D121" s="30" t="s">
        <v>155</v>
      </c>
      <c r="E121" s="1">
        <v>2220</v>
      </c>
      <c r="F121" s="35">
        <v>0</v>
      </c>
      <c r="G121" s="8" t="s">
        <v>441</v>
      </c>
      <c r="H121" s="8" t="s">
        <v>444</v>
      </c>
      <c r="I121" s="8" t="s">
        <v>137</v>
      </c>
    </row>
    <row r="122" spans="1:9" ht="48" customHeight="1">
      <c r="A122" s="13"/>
      <c r="B122" s="13"/>
      <c r="C122" s="4" t="s">
        <v>531</v>
      </c>
      <c r="D122" s="30" t="s">
        <v>156</v>
      </c>
      <c r="E122" s="1">
        <v>2220</v>
      </c>
      <c r="F122" s="35">
        <v>6500</v>
      </c>
      <c r="G122" s="8" t="s">
        <v>441</v>
      </c>
      <c r="H122" s="8" t="s">
        <v>444</v>
      </c>
      <c r="I122" s="15"/>
    </row>
    <row r="123" spans="1:12" ht="46.5" customHeight="1">
      <c r="A123" s="13"/>
      <c r="B123" s="13"/>
      <c r="C123" s="4" t="s">
        <v>531</v>
      </c>
      <c r="D123" s="30" t="s">
        <v>157</v>
      </c>
      <c r="E123" s="1">
        <v>2220</v>
      </c>
      <c r="F123" s="35">
        <v>32006</v>
      </c>
      <c r="G123" s="8" t="s">
        <v>441</v>
      </c>
      <c r="H123" s="8" t="s">
        <v>444</v>
      </c>
      <c r="I123" s="15" t="s">
        <v>460</v>
      </c>
      <c r="L123" t="s">
        <v>533</v>
      </c>
    </row>
    <row r="124" spans="1:9" ht="37.5" customHeight="1">
      <c r="A124" s="13"/>
      <c r="B124" s="13"/>
      <c r="C124" s="28" t="s">
        <v>532</v>
      </c>
      <c r="D124" s="30" t="s">
        <v>158</v>
      </c>
      <c r="E124" s="1">
        <v>2220</v>
      </c>
      <c r="F124" s="35">
        <v>104450</v>
      </c>
      <c r="G124" s="8" t="s">
        <v>585</v>
      </c>
      <c r="H124" s="8" t="s">
        <v>444</v>
      </c>
      <c r="I124" s="15"/>
    </row>
    <row r="125" spans="1:9" ht="52.5" customHeight="1">
      <c r="A125" s="13"/>
      <c r="B125" s="13"/>
      <c r="C125" s="2" t="s">
        <v>556</v>
      </c>
      <c r="D125" s="8" t="s">
        <v>159</v>
      </c>
      <c r="E125" s="1">
        <v>2220</v>
      </c>
      <c r="F125" s="35">
        <v>0</v>
      </c>
      <c r="G125" s="8"/>
      <c r="H125" s="8" t="s">
        <v>444</v>
      </c>
      <c r="I125" s="8" t="s">
        <v>555</v>
      </c>
    </row>
    <row r="126" spans="1:9" ht="50.25" customHeight="1">
      <c r="A126" s="13"/>
      <c r="B126" s="13"/>
      <c r="C126" s="2" t="s">
        <v>535</v>
      </c>
      <c r="D126" s="8" t="s">
        <v>160</v>
      </c>
      <c r="E126" s="1">
        <v>2220</v>
      </c>
      <c r="F126" s="35">
        <v>10000</v>
      </c>
      <c r="G126" s="8" t="s">
        <v>441</v>
      </c>
      <c r="H126" s="8" t="s">
        <v>444</v>
      </c>
      <c r="I126" s="8" t="s">
        <v>555</v>
      </c>
    </row>
    <row r="127" spans="1:9" ht="48" customHeight="1">
      <c r="A127" s="13"/>
      <c r="B127" s="13"/>
      <c r="C127" s="2" t="s">
        <v>536</v>
      </c>
      <c r="D127" s="8" t="s">
        <v>161</v>
      </c>
      <c r="E127" s="1">
        <v>2220</v>
      </c>
      <c r="F127" s="35">
        <v>3498.66</v>
      </c>
      <c r="G127" s="8" t="s">
        <v>441</v>
      </c>
      <c r="H127" s="8" t="s">
        <v>444</v>
      </c>
      <c r="I127" s="8" t="s">
        <v>580</v>
      </c>
    </row>
    <row r="128" spans="1:9" ht="60" customHeight="1">
      <c r="A128" s="13"/>
      <c r="B128" s="13"/>
      <c r="C128" s="2" t="s">
        <v>537</v>
      </c>
      <c r="D128" s="8" t="s">
        <v>162</v>
      </c>
      <c r="E128" s="1">
        <v>2220</v>
      </c>
      <c r="F128" s="35">
        <v>17473.51</v>
      </c>
      <c r="G128" s="8" t="s">
        <v>441</v>
      </c>
      <c r="H128" s="8" t="s">
        <v>444</v>
      </c>
      <c r="I128" s="8" t="s">
        <v>580</v>
      </c>
    </row>
    <row r="129" spans="1:9" ht="70.5" customHeight="1">
      <c r="A129" s="13"/>
      <c r="B129" s="13"/>
      <c r="C129" s="2" t="s">
        <v>538</v>
      </c>
      <c r="D129" s="61" t="s">
        <v>163</v>
      </c>
      <c r="E129" s="1">
        <v>2220</v>
      </c>
      <c r="F129" s="35">
        <v>4997.44</v>
      </c>
      <c r="G129" s="8" t="s">
        <v>441</v>
      </c>
      <c r="H129" s="8" t="s">
        <v>444</v>
      </c>
      <c r="I129" s="8" t="s">
        <v>580</v>
      </c>
    </row>
    <row r="130" spans="1:9" ht="174.75" customHeight="1">
      <c r="A130" s="13"/>
      <c r="B130" s="13"/>
      <c r="C130" s="28" t="s">
        <v>462</v>
      </c>
      <c r="D130" s="30" t="s">
        <v>164</v>
      </c>
      <c r="E130" s="1">
        <v>2220</v>
      </c>
      <c r="F130" s="35">
        <v>139306.51</v>
      </c>
      <c r="G130" s="8" t="s">
        <v>585</v>
      </c>
      <c r="H130" s="8" t="s">
        <v>472</v>
      </c>
      <c r="I130" s="37" t="s">
        <v>461</v>
      </c>
    </row>
    <row r="131" spans="1:9" ht="84.75" customHeight="1">
      <c r="A131" s="13"/>
      <c r="B131" s="13"/>
      <c r="C131" s="28" t="s">
        <v>583</v>
      </c>
      <c r="D131" s="30" t="s">
        <v>165</v>
      </c>
      <c r="E131" s="1">
        <v>2220</v>
      </c>
      <c r="F131" s="35">
        <v>41613</v>
      </c>
      <c r="G131" s="8" t="s">
        <v>441</v>
      </c>
      <c r="H131" s="8" t="s">
        <v>454</v>
      </c>
      <c r="I131" s="67" t="s">
        <v>61</v>
      </c>
    </row>
    <row r="132" spans="1:9" ht="84.75" customHeight="1">
      <c r="A132" s="13"/>
      <c r="B132" s="13"/>
      <c r="C132" s="28" t="s">
        <v>583</v>
      </c>
      <c r="D132" s="30" t="s">
        <v>165</v>
      </c>
      <c r="E132" s="1">
        <v>2220</v>
      </c>
      <c r="F132" s="35">
        <v>21499.45</v>
      </c>
      <c r="G132" s="8" t="s">
        <v>585</v>
      </c>
      <c r="H132" s="8" t="s">
        <v>292</v>
      </c>
      <c r="I132" s="67" t="s">
        <v>62</v>
      </c>
    </row>
    <row r="133" spans="1:9" ht="53.25" customHeight="1">
      <c r="A133" s="13"/>
      <c r="B133" s="13"/>
      <c r="C133" s="28" t="s">
        <v>312</v>
      </c>
      <c r="D133" s="30" t="s">
        <v>311</v>
      </c>
      <c r="E133" s="1">
        <v>2220</v>
      </c>
      <c r="F133" s="35">
        <v>18000</v>
      </c>
      <c r="G133" s="8" t="s">
        <v>585</v>
      </c>
      <c r="H133" s="8" t="s">
        <v>292</v>
      </c>
      <c r="I133" s="67" t="s">
        <v>310</v>
      </c>
    </row>
    <row r="134" spans="1:9" ht="77.25" customHeight="1">
      <c r="A134" s="13"/>
      <c r="B134" s="13"/>
      <c r="C134" s="28" t="s">
        <v>345</v>
      </c>
      <c r="D134" s="30" t="s">
        <v>100</v>
      </c>
      <c r="E134" s="1">
        <v>2220</v>
      </c>
      <c r="F134" s="35">
        <v>31956.8</v>
      </c>
      <c r="G134" s="8" t="s">
        <v>441</v>
      </c>
      <c r="H134" s="8" t="s">
        <v>346</v>
      </c>
      <c r="I134" s="67" t="s">
        <v>63</v>
      </c>
    </row>
    <row r="135" spans="1:9" ht="54" customHeight="1">
      <c r="A135" s="13"/>
      <c r="B135" s="13"/>
      <c r="C135" s="28" t="s">
        <v>347</v>
      </c>
      <c r="D135" s="30" t="s">
        <v>348</v>
      </c>
      <c r="E135" s="1">
        <v>2220</v>
      </c>
      <c r="F135" s="35">
        <v>21336</v>
      </c>
      <c r="G135" s="8" t="s">
        <v>585</v>
      </c>
      <c r="H135" s="8" t="s">
        <v>346</v>
      </c>
      <c r="I135" s="67" t="s">
        <v>211</v>
      </c>
    </row>
    <row r="136" spans="1:9" ht="79.5" customHeight="1">
      <c r="A136" s="13"/>
      <c r="B136" s="13"/>
      <c r="C136" s="28" t="s">
        <v>349</v>
      </c>
      <c r="D136" s="30" t="s">
        <v>359</v>
      </c>
      <c r="E136" s="1">
        <v>2220</v>
      </c>
      <c r="F136" s="35">
        <v>31250</v>
      </c>
      <c r="G136" s="8" t="s">
        <v>441</v>
      </c>
      <c r="H136" s="8" t="s">
        <v>346</v>
      </c>
      <c r="I136" s="67" t="s">
        <v>145</v>
      </c>
    </row>
    <row r="137" spans="1:9" ht="68.25" customHeight="1">
      <c r="A137" s="13"/>
      <c r="B137" s="13"/>
      <c r="C137" s="28" t="s">
        <v>360</v>
      </c>
      <c r="D137" s="30" t="s">
        <v>361</v>
      </c>
      <c r="E137" s="1">
        <v>2220</v>
      </c>
      <c r="F137" s="35">
        <v>34930</v>
      </c>
      <c r="G137" s="8" t="s">
        <v>585</v>
      </c>
      <c r="H137" s="8" t="s">
        <v>346</v>
      </c>
      <c r="I137" s="67" t="s">
        <v>58</v>
      </c>
    </row>
    <row r="138" spans="1:9" ht="67.5" customHeight="1">
      <c r="A138" s="13"/>
      <c r="B138" s="13"/>
      <c r="C138" s="28" t="s">
        <v>362</v>
      </c>
      <c r="D138" s="30" t="s">
        <v>363</v>
      </c>
      <c r="E138" s="1">
        <v>2220</v>
      </c>
      <c r="F138" s="35">
        <v>199982.25</v>
      </c>
      <c r="G138" s="8" t="s">
        <v>585</v>
      </c>
      <c r="H138" s="8" t="s">
        <v>346</v>
      </c>
      <c r="I138" s="67" t="s">
        <v>58</v>
      </c>
    </row>
    <row r="139" spans="1:9" ht="63.75" customHeight="1">
      <c r="A139" s="13"/>
      <c r="B139" s="13"/>
      <c r="C139" s="28" t="s">
        <v>364</v>
      </c>
      <c r="D139" s="30" t="s">
        <v>365</v>
      </c>
      <c r="E139" s="1">
        <v>2220</v>
      </c>
      <c r="F139" s="35">
        <v>6190</v>
      </c>
      <c r="G139" s="8" t="s">
        <v>441</v>
      </c>
      <c r="H139" s="8" t="s">
        <v>346</v>
      </c>
      <c r="I139" s="67" t="s">
        <v>58</v>
      </c>
    </row>
    <row r="140" spans="1:9" ht="63" customHeight="1">
      <c r="A140" s="13"/>
      <c r="B140" s="13"/>
      <c r="C140" s="28" t="s">
        <v>366</v>
      </c>
      <c r="D140" s="30" t="s">
        <v>367</v>
      </c>
      <c r="E140" s="1">
        <v>2220</v>
      </c>
      <c r="F140" s="35">
        <v>14785</v>
      </c>
      <c r="G140" s="8" t="s">
        <v>585</v>
      </c>
      <c r="H140" s="8" t="s">
        <v>346</v>
      </c>
      <c r="I140" s="67" t="s">
        <v>144</v>
      </c>
    </row>
    <row r="141" spans="1:9" ht="71.25" customHeight="1">
      <c r="A141" s="13"/>
      <c r="B141" s="13"/>
      <c r="C141" s="28" t="s">
        <v>368</v>
      </c>
      <c r="D141" s="30" t="s">
        <v>369</v>
      </c>
      <c r="E141" s="1">
        <v>2220</v>
      </c>
      <c r="F141" s="35">
        <v>18867.97</v>
      </c>
      <c r="G141" s="8" t="s">
        <v>441</v>
      </c>
      <c r="H141" s="8" t="s">
        <v>346</v>
      </c>
      <c r="I141" s="67" t="s">
        <v>58</v>
      </c>
    </row>
    <row r="142" spans="1:9" ht="63.75" customHeight="1">
      <c r="A142" s="13"/>
      <c r="B142" s="13"/>
      <c r="C142" s="28" t="s">
        <v>372</v>
      </c>
      <c r="D142" s="30" t="s">
        <v>373</v>
      </c>
      <c r="E142" s="1">
        <v>2220</v>
      </c>
      <c r="F142" s="35">
        <v>15702</v>
      </c>
      <c r="G142" s="8" t="s">
        <v>585</v>
      </c>
      <c r="H142" s="8" t="s">
        <v>346</v>
      </c>
      <c r="I142" s="67" t="s">
        <v>58</v>
      </c>
    </row>
    <row r="143" spans="1:9" ht="72.75" customHeight="1">
      <c r="A143" s="13"/>
      <c r="B143" s="13"/>
      <c r="C143" s="28" t="s">
        <v>534</v>
      </c>
      <c r="D143" s="30" t="s">
        <v>374</v>
      </c>
      <c r="E143" s="1">
        <v>2220</v>
      </c>
      <c r="F143" s="35">
        <v>60538.5</v>
      </c>
      <c r="G143" s="8" t="s">
        <v>585</v>
      </c>
      <c r="H143" s="8" t="s">
        <v>346</v>
      </c>
      <c r="I143" s="67" t="s">
        <v>58</v>
      </c>
    </row>
    <row r="144" spans="1:9" ht="66.75" customHeight="1">
      <c r="A144" s="13"/>
      <c r="B144" s="13"/>
      <c r="C144" s="28" t="s">
        <v>375</v>
      </c>
      <c r="D144" s="30" t="s">
        <v>376</v>
      </c>
      <c r="E144" s="1">
        <v>2220</v>
      </c>
      <c r="F144" s="35">
        <v>2470</v>
      </c>
      <c r="G144" s="8" t="s">
        <v>441</v>
      </c>
      <c r="H144" s="8" t="s">
        <v>346</v>
      </c>
      <c r="I144" s="67" t="s">
        <v>58</v>
      </c>
    </row>
    <row r="145" spans="1:9" ht="52.5" customHeight="1">
      <c r="A145" s="13"/>
      <c r="B145" s="13"/>
      <c r="C145" s="28" t="s">
        <v>377</v>
      </c>
      <c r="D145" s="30" t="s">
        <v>378</v>
      </c>
      <c r="E145" s="1">
        <v>2220</v>
      </c>
      <c r="F145" s="35">
        <v>7500</v>
      </c>
      <c r="G145" s="8" t="s">
        <v>585</v>
      </c>
      <c r="H145" s="8" t="s">
        <v>346</v>
      </c>
      <c r="I145" s="67" t="s">
        <v>211</v>
      </c>
    </row>
    <row r="146" spans="1:9" ht="98.25" customHeight="1">
      <c r="A146" s="13"/>
      <c r="B146" s="13"/>
      <c r="C146" s="28" t="s">
        <v>379</v>
      </c>
      <c r="D146" s="30" t="s">
        <v>380</v>
      </c>
      <c r="E146" s="1">
        <v>2220</v>
      </c>
      <c r="F146" s="35">
        <v>4324.35</v>
      </c>
      <c r="G146" s="8" t="s">
        <v>441</v>
      </c>
      <c r="H146" s="8" t="s">
        <v>346</v>
      </c>
      <c r="I146" s="67" t="s">
        <v>58</v>
      </c>
    </row>
    <row r="147" spans="1:9" ht="15.75">
      <c r="A147" s="13"/>
      <c r="B147" s="13"/>
      <c r="C147" s="16" t="s">
        <v>405</v>
      </c>
      <c r="D147" s="13"/>
      <c r="E147" s="8"/>
      <c r="F147" s="12">
        <f>SUM(F109:F146)</f>
        <v>1436988.1600000001</v>
      </c>
      <c r="G147" s="8"/>
      <c r="H147" s="4"/>
      <c r="I147" s="9"/>
    </row>
    <row r="148" spans="1:9" ht="36" customHeight="1">
      <c r="A148" s="13"/>
      <c r="B148" s="13"/>
      <c r="C148" s="16" t="s">
        <v>418</v>
      </c>
      <c r="D148" s="13"/>
      <c r="E148" s="9">
        <v>2240</v>
      </c>
      <c r="F148" s="12"/>
      <c r="G148" s="8"/>
      <c r="H148" s="4"/>
      <c r="I148" s="9"/>
    </row>
    <row r="149" spans="1:9" ht="77.25" customHeight="1">
      <c r="A149" s="13"/>
      <c r="B149" s="13"/>
      <c r="C149" s="28" t="s">
        <v>426</v>
      </c>
      <c r="D149" s="8" t="s">
        <v>166</v>
      </c>
      <c r="E149" s="8">
        <v>2240</v>
      </c>
      <c r="F149" s="42">
        <v>56000</v>
      </c>
      <c r="G149" s="8" t="s">
        <v>585</v>
      </c>
      <c r="H149" s="8" t="s">
        <v>422</v>
      </c>
      <c r="I149" s="15" t="s">
        <v>467</v>
      </c>
    </row>
    <row r="150" spans="1:9" ht="68.25" customHeight="1">
      <c r="A150" s="13"/>
      <c r="B150" s="13"/>
      <c r="C150" s="28" t="s">
        <v>426</v>
      </c>
      <c r="D150" s="8" t="s">
        <v>167</v>
      </c>
      <c r="E150" s="8">
        <v>2240</v>
      </c>
      <c r="F150" s="42">
        <v>199000</v>
      </c>
      <c r="G150" s="8" t="s">
        <v>585</v>
      </c>
      <c r="H150" s="8" t="s">
        <v>444</v>
      </c>
      <c r="I150" s="8"/>
    </row>
    <row r="151" spans="1:9" ht="161.25" customHeight="1">
      <c r="A151" s="13"/>
      <c r="B151" s="13"/>
      <c r="C151" s="28" t="s">
        <v>430</v>
      </c>
      <c r="D151" s="8" t="s">
        <v>168</v>
      </c>
      <c r="E151" s="8">
        <v>2240</v>
      </c>
      <c r="F151" s="42">
        <v>2640</v>
      </c>
      <c r="G151" s="8" t="s">
        <v>441</v>
      </c>
      <c r="H151" s="8" t="s">
        <v>422</v>
      </c>
      <c r="I151" s="15" t="s">
        <v>467</v>
      </c>
    </row>
    <row r="152" spans="1:9" ht="114" customHeight="1">
      <c r="A152" s="13"/>
      <c r="B152" s="13"/>
      <c r="C152" s="2" t="s">
        <v>430</v>
      </c>
      <c r="D152" s="8" t="s">
        <v>169</v>
      </c>
      <c r="E152" s="8">
        <v>2240</v>
      </c>
      <c r="F152" s="42">
        <v>13200</v>
      </c>
      <c r="G152" s="8" t="s">
        <v>441</v>
      </c>
      <c r="H152" s="8" t="s">
        <v>476</v>
      </c>
      <c r="I152" s="8" t="s">
        <v>555</v>
      </c>
    </row>
    <row r="153" spans="1:9" ht="75.75" customHeight="1">
      <c r="A153" s="13"/>
      <c r="B153" s="13"/>
      <c r="C153" s="2" t="s">
        <v>564</v>
      </c>
      <c r="D153" s="8" t="s">
        <v>170</v>
      </c>
      <c r="E153" s="8">
        <v>2240</v>
      </c>
      <c r="F153" s="42">
        <v>17160</v>
      </c>
      <c r="G153" s="8" t="s">
        <v>441</v>
      </c>
      <c r="H153" s="8" t="s">
        <v>565</v>
      </c>
      <c r="I153" s="8" t="s">
        <v>559</v>
      </c>
    </row>
    <row r="154" spans="1:9" ht="63" customHeight="1">
      <c r="A154" s="13"/>
      <c r="B154" s="13"/>
      <c r="C154" s="28" t="s">
        <v>427</v>
      </c>
      <c r="D154" s="8" t="s">
        <v>171</v>
      </c>
      <c r="E154" s="8">
        <v>2240</v>
      </c>
      <c r="F154" s="42">
        <v>31500</v>
      </c>
      <c r="G154" s="8" t="s">
        <v>585</v>
      </c>
      <c r="H154" s="8" t="s">
        <v>422</v>
      </c>
      <c r="I154" s="15" t="s">
        <v>467</v>
      </c>
    </row>
    <row r="155" spans="1:9" ht="71.25" customHeight="1">
      <c r="A155" s="13"/>
      <c r="B155" s="13"/>
      <c r="C155" s="28" t="s">
        <v>510</v>
      </c>
      <c r="D155" s="8" t="s">
        <v>172</v>
      </c>
      <c r="E155" s="8">
        <v>2240</v>
      </c>
      <c r="F155" s="71">
        <v>3112.2</v>
      </c>
      <c r="G155" s="8" t="s">
        <v>441</v>
      </c>
      <c r="H155" s="8" t="s">
        <v>444</v>
      </c>
      <c r="I155" s="8" t="s">
        <v>57</v>
      </c>
    </row>
    <row r="156" spans="1:9" ht="81.75" customHeight="1">
      <c r="A156" s="13"/>
      <c r="B156" s="13"/>
      <c r="C156" s="3" t="s">
        <v>428</v>
      </c>
      <c r="D156" s="8" t="s">
        <v>173</v>
      </c>
      <c r="E156" s="8">
        <v>2240</v>
      </c>
      <c r="F156" s="43">
        <v>27720</v>
      </c>
      <c r="G156" s="8" t="s">
        <v>441</v>
      </c>
      <c r="H156" s="8" t="s">
        <v>422</v>
      </c>
      <c r="I156" s="15" t="s">
        <v>467</v>
      </c>
    </row>
    <row r="157" spans="1:9" ht="84.75" customHeight="1">
      <c r="A157" s="13"/>
      <c r="B157" s="13"/>
      <c r="C157" s="3" t="s">
        <v>428</v>
      </c>
      <c r="D157" s="8" t="s">
        <v>174</v>
      </c>
      <c r="E157" s="8">
        <v>2240</v>
      </c>
      <c r="F157" s="43">
        <v>0</v>
      </c>
      <c r="G157" s="8"/>
      <c r="H157" s="8"/>
      <c r="I157" s="15" t="s">
        <v>559</v>
      </c>
    </row>
    <row r="158" spans="1:9" ht="112.5" customHeight="1">
      <c r="A158" s="13"/>
      <c r="B158" s="13"/>
      <c r="C158" s="3" t="s">
        <v>429</v>
      </c>
      <c r="D158" s="8" t="s">
        <v>175</v>
      </c>
      <c r="E158" s="8">
        <v>2240</v>
      </c>
      <c r="F158" s="43">
        <v>29880</v>
      </c>
      <c r="G158" s="8" t="s">
        <v>585</v>
      </c>
      <c r="H158" s="8" t="s">
        <v>422</v>
      </c>
      <c r="I158" s="15" t="s">
        <v>467</v>
      </c>
    </row>
    <row r="159" spans="1:9" ht="118.5" customHeight="1">
      <c r="A159" s="13"/>
      <c r="B159" s="13"/>
      <c r="C159" s="3" t="s">
        <v>429</v>
      </c>
      <c r="D159" s="8" t="s">
        <v>176</v>
      </c>
      <c r="E159" s="8">
        <v>2240</v>
      </c>
      <c r="F159" s="43">
        <v>148500</v>
      </c>
      <c r="G159" s="8" t="s">
        <v>585</v>
      </c>
      <c r="H159" s="8" t="s">
        <v>562</v>
      </c>
      <c r="I159" s="8" t="s">
        <v>559</v>
      </c>
    </row>
    <row r="160" spans="1:9" ht="65.25" customHeight="1">
      <c r="A160" s="13"/>
      <c r="B160" s="13"/>
      <c r="C160" s="3" t="s">
        <v>431</v>
      </c>
      <c r="D160" s="30" t="s">
        <v>177</v>
      </c>
      <c r="E160" s="8">
        <v>2240</v>
      </c>
      <c r="F160" s="7">
        <v>4743.55</v>
      </c>
      <c r="G160" s="33" t="s">
        <v>441</v>
      </c>
      <c r="H160" s="8" t="s">
        <v>422</v>
      </c>
      <c r="I160" s="15" t="s">
        <v>468</v>
      </c>
    </row>
    <row r="161" spans="1:10" ht="66" customHeight="1">
      <c r="A161" s="13"/>
      <c r="B161" s="13"/>
      <c r="C161" s="79" t="s">
        <v>431</v>
      </c>
      <c r="D161" s="85" t="s">
        <v>178</v>
      </c>
      <c r="E161" s="85">
        <v>2240</v>
      </c>
      <c r="F161" s="81">
        <f>15056.45-206.45</f>
        <v>14850</v>
      </c>
      <c r="G161" s="77" t="s">
        <v>441</v>
      </c>
      <c r="H161" s="85" t="s">
        <v>444</v>
      </c>
      <c r="I161" s="85" t="s">
        <v>303</v>
      </c>
      <c r="J161" s="62"/>
    </row>
    <row r="162" spans="1:10" ht="54" customHeight="1">
      <c r="A162" s="13"/>
      <c r="B162" s="13"/>
      <c r="C162" s="3" t="s">
        <v>432</v>
      </c>
      <c r="D162" s="8" t="s">
        <v>179</v>
      </c>
      <c r="E162" s="8">
        <v>2240</v>
      </c>
      <c r="F162" s="7">
        <v>0</v>
      </c>
      <c r="G162" s="8"/>
      <c r="H162" s="8" t="s">
        <v>422</v>
      </c>
      <c r="I162" s="15" t="s">
        <v>511</v>
      </c>
      <c r="J162" s="62"/>
    </row>
    <row r="163" spans="1:10" ht="51.75" customHeight="1">
      <c r="A163" s="13"/>
      <c r="B163" s="13"/>
      <c r="C163" s="2" t="s">
        <v>478</v>
      </c>
      <c r="D163" s="8" t="s">
        <v>181</v>
      </c>
      <c r="E163" s="8">
        <v>2240</v>
      </c>
      <c r="F163" s="43">
        <v>0</v>
      </c>
      <c r="G163" s="8"/>
      <c r="H163" s="8"/>
      <c r="I163" s="8" t="s">
        <v>555</v>
      </c>
      <c r="J163" s="62"/>
    </row>
    <row r="164" spans="1:9" ht="94.5" customHeight="1">
      <c r="A164" s="13"/>
      <c r="B164" s="13"/>
      <c r="C164" s="3" t="s">
        <v>433</v>
      </c>
      <c r="D164" s="30" t="s">
        <v>182</v>
      </c>
      <c r="E164" s="8">
        <v>2240</v>
      </c>
      <c r="F164" s="7">
        <v>0</v>
      </c>
      <c r="G164" s="33"/>
      <c r="H164" s="33" t="s">
        <v>422</v>
      </c>
      <c r="I164" s="15" t="s">
        <v>511</v>
      </c>
    </row>
    <row r="165" spans="1:9" ht="87.75" customHeight="1">
      <c r="A165" s="13"/>
      <c r="B165" s="13"/>
      <c r="C165" s="3" t="s">
        <v>433</v>
      </c>
      <c r="D165" s="30" t="s">
        <v>183</v>
      </c>
      <c r="E165" s="8">
        <v>2240</v>
      </c>
      <c r="F165" s="43">
        <v>58</v>
      </c>
      <c r="G165" s="8" t="s">
        <v>441</v>
      </c>
      <c r="H165" s="8" t="s">
        <v>444</v>
      </c>
      <c r="I165" s="15"/>
    </row>
    <row r="166" spans="1:9" ht="82.5" customHeight="1">
      <c r="A166" s="13"/>
      <c r="B166" s="13"/>
      <c r="C166" s="3" t="s">
        <v>561</v>
      </c>
      <c r="D166" s="30" t="s">
        <v>184</v>
      </c>
      <c r="E166" s="8">
        <v>2240</v>
      </c>
      <c r="F166" s="43">
        <v>450</v>
      </c>
      <c r="G166" s="8" t="s">
        <v>441</v>
      </c>
      <c r="H166" s="8" t="s">
        <v>560</v>
      </c>
      <c r="I166" s="8" t="s">
        <v>559</v>
      </c>
    </row>
    <row r="167" spans="1:9" ht="82.5" customHeight="1">
      <c r="A167" s="13"/>
      <c r="B167" s="13"/>
      <c r="C167" s="3" t="s">
        <v>561</v>
      </c>
      <c r="D167" s="30" t="s">
        <v>184</v>
      </c>
      <c r="E167" s="8">
        <v>2240</v>
      </c>
      <c r="F167" s="43">
        <v>900</v>
      </c>
      <c r="G167" s="8" t="s">
        <v>441</v>
      </c>
      <c r="H167" s="8" t="s">
        <v>277</v>
      </c>
      <c r="I167" s="8" t="s">
        <v>313</v>
      </c>
    </row>
    <row r="168" spans="1:9" ht="82.5" customHeight="1">
      <c r="A168" s="13"/>
      <c r="B168" s="13"/>
      <c r="C168" s="3" t="s">
        <v>561</v>
      </c>
      <c r="D168" s="30" t="s">
        <v>184</v>
      </c>
      <c r="E168" s="8">
        <v>2240</v>
      </c>
      <c r="F168" s="43">
        <v>200</v>
      </c>
      <c r="G168" s="8" t="s">
        <v>441</v>
      </c>
      <c r="H168" s="33" t="s">
        <v>346</v>
      </c>
      <c r="I168" s="8" t="s">
        <v>403</v>
      </c>
    </row>
    <row r="169" spans="1:9" ht="85.5" customHeight="1">
      <c r="A169" s="13"/>
      <c r="B169" s="13"/>
      <c r="C169" s="3" t="s">
        <v>434</v>
      </c>
      <c r="D169" s="58" t="s">
        <v>185</v>
      </c>
      <c r="E169" s="8">
        <v>2240</v>
      </c>
      <c r="F169" s="7">
        <v>1422.28</v>
      </c>
      <c r="G169" s="8" t="s">
        <v>441</v>
      </c>
      <c r="H169" s="33" t="s">
        <v>422</v>
      </c>
      <c r="I169" s="15" t="s">
        <v>512</v>
      </c>
    </row>
    <row r="170" spans="1:9" ht="71.25" customHeight="1">
      <c r="A170" s="13"/>
      <c r="B170" s="13"/>
      <c r="C170" s="3" t="s">
        <v>434</v>
      </c>
      <c r="D170" s="8" t="s">
        <v>186</v>
      </c>
      <c r="E170" s="8">
        <v>2240</v>
      </c>
      <c r="F170" s="43">
        <v>26782</v>
      </c>
      <c r="G170" s="33" t="s">
        <v>441</v>
      </c>
      <c r="H170" s="8" t="s">
        <v>444</v>
      </c>
      <c r="I170" s="8" t="s">
        <v>76</v>
      </c>
    </row>
    <row r="171" spans="1:9" ht="54.75" customHeight="1">
      <c r="A171" s="13"/>
      <c r="B171" s="13"/>
      <c r="C171" s="3" t="s">
        <v>434</v>
      </c>
      <c r="D171" s="8" t="s">
        <v>186</v>
      </c>
      <c r="E171" s="8">
        <v>2240</v>
      </c>
      <c r="F171" s="43">
        <v>1000</v>
      </c>
      <c r="G171" s="33" t="s">
        <v>441</v>
      </c>
      <c r="H171" s="8" t="s">
        <v>346</v>
      </c>
      <c r="I171" s="8" t="s">
        <v>400</v>
      </c>
    </row>
    <row r="172" spans="1:9" ht="49.5" customHeight="1">
      <c r="A172" s="78"/>
      <c r="B172" s="78"/>
      <c r="C172" s="79" t="s">
        <v>479</v>
      </c>
      <c r="D172" s="85" t="s">
        <v>187</v>
      </c>
      <c r="E172" s="85">
        <v>2240</v>
      </c>
      <c r="F172" s="82">
        <f>10000-2720.1</f>
        <v>7279.9</v>
      </c>
      <c r="G172" s="85" t="s">
        <v>441</v>
      </c>
      <c r="H172" s="85" t="s">
        <v>444</v>
      </c>
      <c r="I172" s="85" t="s">
        <v>305</v>
      </c>
    </row>
    <row r="173" spans="1:9" ht="66" customHeight="1">
      <c r="A173" s="13"/>
      <c r="B173" s="13"/>
      <c r="C173" s="3" t="s">
        <v>481</v>
      </c>
      <c r="D173" s="30" t="s">
        <v>188</v>
      </c>
      <c r="E173" s="8">
        <v>2240</v>
      </c>
      <c r="F173" s="7">
        <v>1060.01</v>
      </c>
      <c r="G173" s="8" t="s">
        <v>441</v>
      </c>
      <c r="H173" s="33" t="s">
        <v>422</v>
      </c>
      <c r="I173" s="15" t="s">
        <v>469</v>
      </c>
    </row>
    <row r="174" spans="1:9" ht="65.25" customHeight="1">
      <c r="A174" s="13"/>
      <c r="B174" s="13"/>
      <c r="C174" s="3" t="s">
        <v>481</v>
      </c>
      <c r="D174" s="30" t="s">
        <v>189</v>
      </c>
      <c r="E174" s="8">
        <v>2240</v>
      </c>
      <c r="F174" s="7">
        <v>4839.97</v>
      </c>
      <c r="G174" s="8" t="s">
        <v>585</v>
      </c>
      <c r="H174" s="33" t="s">
        <v>477</v>
      </c>
      <c r="I174" s="8" t="s">
        <v>599</v>
      </c>
    </row>
    <row r="175" spans="1:9" ht="65.25" customHeight="1">
      <c r="A175" s="13"/>
      <c r="B175" s="13"/>
      <c r="C175" s="3" t="s">
        <v>481</v>
      </c>
      <c r="D175" s="30" t="s">
        <v>190</v>
      </c>
      <c r="E175" s="8">
        <v>2240</v>
      </c>
      <c r="F175" s="7">
        <v>3000</v>
      </c>
      <c r="G175" s="8" t="s">
        <v>585</v>
      </c>
      <c r="H175" s="33" t="s">
        <v>584</v>
      </c>
      <c r="I175" s="8" t="s">
        <v>1</v>
      </c>
    </row>
    <row r="176" spans="1:9" ht="65.25" customHeight="1">
      <c r="A176" s="13"/>
      <c r="B176" s="78"/>
      <c r="C176" s="79" t="s">
        <v>480</v>
      </c>
      <c r="D176" s="85" t="s">
        <v>191</v>
      </c>
      <c r="E176" s="85">
        <v>2240</v>
      </c>
      <c r="F176" s="80">
        <f>8309.93-4000</f>
        <v>4309.93</v>
      </c>
      <c r="G176" s="85" t="s">
        <v>441</v>
      </c>
      <c r="H176" s="85" t="s">
        <v>444</v>
      </c>
      <c r="I176" s="85" t="s">
        <v>304</v>
      </c>
    </row>
    <row r="177" spans="1:13" ht="84.75" customHeight="1">
      <c r="A177" s="13"/>
      <c r="B177" s="13"/>
      <c r="C177" s="3" t="s">
        <v>435</v>
      </c>
      <c r="D177" s="30" t="s">
        <v>192</v>
      </c>
      <c r="E177" s="8">
        <v>2240</v>
      </c>
      <c r="F177" s="43">
        <v>9720</v>
      </c>
      <c r="G177" s="33" t="s">
        <v>441</v>
      </c>
      <c r="H177" s="33" t="s">
        <v>422</v>
      </c>
      <c r="I177" s="15" t="s">
        <v>467</v>
      </c>
      <c r="M177" t="s">
        <v>582</v>
      </c>
    </row>
    <row r="178" spans="1:9" ht="92.25" customHeight="1">
      <c r="A178" s="13"/>
      <c r="B178" s="13"/>
      <c r="C178" s="3" t="s">
        <v>435</v>
      </c>
      <c r="D178" s="30" t="s">
        <v>193</v>
      </c>
      <c r="E178" s="8">
        <v>2240</v>
      </c>
      <c r="F178" s="43">
        <v>110838</v>
      </c>
      <c r="G178" s="33" t="s">
        <v>585</v>
      </c>
      <c r="H178" s="33" t="s">
        <v>477</v>
      </c>
      <c r="I178" s="8" t="s">
        <v>76</v>
      </c>
    </row>
    <row r="179" spans="1:9" ht="85.5" customHeight="1">
      <c r="A179" s="13"/>
      <c r="B179" s="13"/>
      <c r="C179" s="3" t="s">
        <v>436</v>
      </c>
      <c r="D179" s="8" t="s">
        <v>194</v>
      </c>
      <c r="E179" s="8">
        <v>2240</v>
      </c>
      <c r="F179" s="7">
        <v>12605.6</v>
      </c>
      <c r="G179" s="8" t="s">
        <v>441</v>
      </c>
      <c r="H179" s="33" t="s">
        <v>422</v>
      </c>
      <c r="I179" s="15" t="s">
        <v>513</v>
      </c>
    </row>
    <row r="180" spans="1:9" ht="124.5" customHeight="1">
      <c r="A180" s="13"/>
      <c r="B180" s="13"/>
      <c r="C180" s="3" t="s">
        <v>436</v>
      </c>
      <c r="D180" s="8" t="s">
        <v>195</v>
      </c>
      <c r="E180" s="8">
        <v>2240</v>
      </c>
      <c r="F180" s="43">
        <v>187294</v>
      </c>
      <c r="G180" s="8" t="s">
        <v>585</v>
      </c>
      <c r="H180" s="8" t="s">
        <v>477</v>
      </c>
      <c r="I180" s="15" t="s">
        <v>555</v>
      </c>
    </row>
    <row r="181" spans="1:9" ht="49.5" customHeight="1">
      <c r="A181" s="13"/>
      <c r="B181" s="13"/>
      <c r="C181" s="79" t="s">
        <v>516</v>
      </c>
      <c r="D181" s="85" t="s">
        <v>196</v>
      </c>
      <c r="E181" s="85">
        <v>2240</v>
      </c>
      <c r="F181" s="82">
        <f>142500+12924.98</f>
        <v>155424.98</v>
      </c>
      <c r="G181" s="85" t="s">
        <v>585</v>
      </c>
      <c r="H181" s="85" t="s">
        <v>444</v>
      </c>
      <c r="I181" s="85" t="s">
        <v>303</v>
      </c>
    </row>
    <row r="182" spans="1:9" ht="49.5" customHeight="1">
      <c r="A182" s="13"/>
      <c r="B182" s="13"/>
      <c r="C182" s="3" t="s">
        <v>516</v>
      </c>
      <c r="D182" s="8" t="s">
        <v>197</v>
      </c>
      <c r="E182" s="8">
        <v>2240</v>
      </c>
      <c r="F182" s="43">
        <v>5000</v>
      </c>
      <c r="G182" s="8" t="s">
        <v>585</v>
      </c>
      <c r="H182" s="33" t="s">
        <v>584</v>
      </c>
      <c r="I182" s="8" t="s">
        <v>0</v>
      </c>
    </row>
    <row r="183" spans="1:9" ht="64.5" customHeight="1">
      <c r="A183" s="13"/>
      <c r="B183" s="13"/>
      <c r="C183" s="3" t="s">
        <v>553</v>
      </c>
      <c r="D183" s="8" t="s">
        <v>198</v>
      </c>
      <c r="E183" s="8">
        <v>2240</v>
      </c>
      <c r="F183" s="44">
        <v>91392</v>
      </c>
      <c r="G183" s="8" t="s">
        <v>585</v>
      </c>
      <c r="H183" s="33" t="s">
        <v>444</v>
      </c>
      <c r="I183" s="8" t="s">
        <v>81</v>
      </c>
    </row>
    <row r="184" spans="1:9" ht="52.5" customHeight="1">
      <c r="A184" s="13"/>
      <c r="B184" s="13"/>
      <c r="C184" s="3" t="s">
        <v>482</v>
      </c>
      <c r="D184" s="8" t="s">
        <v>199</v>
      </c>
      <c r="E184" s="8">
        <v>2240</v>
      </c>
      <c r="F184" s="43">
        <v>3000</v>
      </c>
      <c r="G184" s="8" t="s">
        <v>441</v>
      </c>
      <c r="H184" s="33" t="s">
        <v>444</v>
      </c>
      <c r="I184" s="8" t="s">
        <v>555</v>
      </c>
    </row>
    <row r="185" spans="1:9" ht="100.5" customHeight="1">
      <c r="A185" s="13"/>
      <c r="B185" s="13"/>
      <c r="C185" s="28" t="s">
        <v>483</v>
      </c>
      <c r="D185" s="30" t="s">
        <v>200</v>
      </c>
      <c r="E185" s="8">
        <v>2240</v>
      </c>
      <c r="F185" s="45">
        <v>10000</v>
      </c>
      <c r="G185" s="8" t="s">
        <v>441</v>
      </c>
      <c r="H185" s="33" t="s">
        <v>444</v>
      </c>
      <c r="I185" s="8" t="s">
        <v>571</v>
      </c>
    </row>
    <row r="186" spans="1:9" ht="96" customHeight="1">
      <c r="A186" s="13"/>
      <c r="B186" s="13"/>
      <c r="C186" s="28" t="s">
        <v>572</v>
      </c>
      <c r="D186" s="30" t="s">
        <v>201</v>
      </c>
      <c r="E186" s="8">
        <v>2240</v>
      </c>
      <c r="F186" s="66">
        <v>27499.64</v>
      </c>
      <c r="G186" s="8" t="s">
        <v>441</v>
      </c>
      <c r="H186" s="33" t="s">
        <v>560</v>
      </c>
      <c r="I186" s="8" t="s">
        <v>581</v>
      </c>
    </row>
    <row r="187" spans="1:9" ht="80.25" customHeight="1">
      <c r="A187" s="13"/>
      <c r="B187" s="13"/>
      <c r="C187" s="3" t="s">
        <v>561</v>
      </c>
      <c r="D187" s="30" t="s">
        <v>202</v>
      </c>
      <c r="E187" s="8">
        <v>2240</v>
      </c>
      <c r="F187" s="43">
        <v>450</v>
      </c>
      <c r="G187" s="8" t="s">
        <v>441</v>
      </c>
      <c r="H187" s="8" t="s">
        <v>560</v>
      </c>
      <c r="I187" s="8" t="s">
        <v>568</v>
      </c>
    </row>
    <row r="188" spans="1:9" ht="83.25" customHeight="1">
      <c r="A188" s="13"/>
      <c r="B188" s="13"/>
      <c r="C188" s="3" t="s">
        <v>561</v>
      </c>
      <c r="D188" s="30" t="s">
        <v>203</v>
      </c>
      <c r="E188" s="8">
        <v>2240</v>
      </c>
      <c r="F188" s="43">
        <v>348</v>
      </c>
      <c r="G188" s="8" t="s">
        <v>441</v>
      </c>
      <c r="H188" s="8" t="s">
        <v>562</v>
      </c>
      <c r="I188" s="8" t="s">
        <v>575</v>
      </c>
    </row>
    <row r="189" spans="1:9" ht="116.25" customHeight="1">
      <c r="A189" s="13"/>
      <c r="B189" s="13"/>
      <c r="C189" s="84" t="s">
        <v>484</v>
      </c>
      <c r="D189" s="83" t="s">
        <v>204</v>
      </c>
      <c r="E189" s="85">
        <v>2240</v>
      </c>
      <c r="F189" s="94">
        <v>49841.1</v>
      </c>
      <c r="G189" s="85" t="s">
        <v>585</v>
      </c>
      <c r="H189" s="77" t="s">
        <v>444</v>
      </c>
      <c r="I189" s="85" t="s">
        <v>80</v>
      </c>
    </row>
    <row r="190" spans="1:9" ht="151.5" customHeight="1">
      <c r="A190" s="13"/>
      <c r="B190" s="13"/>
      <c r="C190" s="84" t="s">
        <v>485</v>
      </c>
      <c r="D190" s="85" t="s">
        <v>205</v>
      </c>
      <c r="E190" s="85">
        <v>2240</v>
      </c>
      <c r="F190" s="94">
        <v>36960.6</v>
      </c>
      <c r="G190" s="85" t="s">
        <v>585</v>
      </c>
      <c r="H190" s="77" t="s">
        <v>444</v>
      </c>
      <c r="I190" s="85" t="s">
        <v>74</v>
      </c>
    </row>
    <row r="191" spans="1:14" ht="50.25" customHeight="1">
      <c r="A191" s="13"/>
      <c r="B191" s="13"/>
      <c r="C191" s="28" t="s">
        <v>486</v>
      </c>
      <c r="D191" s="30" t="s">
        <v>206</v>
      </c>
      <c r="E191" s="8">
        <v>2240</v>
      </c>
      <c r="F191" s="44">
        <v>4012</v>
      </c>
      <c r="G191" s="8" t="s">
        <v>441</v>
      </c>
      <c r="H191" s="33" t="s">
        <v>444</v>
      </c>
      <c r="I191" s="8" t="s">
        <v>555</v>
      </c>
      <c r="N191" t="s">
        <v>582</v>
      </c>
    </row>
    <row r="192" spans="1:9" ht="43.5" customHeight="1">
      <c r="A192" s="13"/>
      <c r="B192" s="13"/>
      <c r="C192" s="3" t="s">
        <v>487</v>
      </c>
      <c r="D192" s="34">
        <v>0</v>
      </c>
      <c r="E192" s="8">
        <v>2240</v>
      </c>
      <c r="F192" s="44">
        <v>5</v>
      </c>
      <c r="G192" s="8" t="s">
        <v>441</v>
      </c>
      <c r="H192" s="33" t="s">
        <v>444</v>
      </c>
      <c r="I192" s="8"/>
    </row>
    <row r="193" spans="1:9" ht="49.5" customHeight="1">
      <c r="A193" s="13"/>
      <c r="B193" s="13"/>
      <c r="C193" s="3" t="s">
        <v>490</v>
      </c>
      <c r="D193" s="34">
        <v>0</v>
      </c>
      <c r="E193" s="8">
        <v>2240</v>
      </c>
      <c r="F193" s="44">
        <v>1</v>
      </c>
      <c r="G193" s="8" t="s">
        <v>441</v>
      </c>
      <c r="H193" s="33" t="s">
        <v>444</v>
      </c>
      <c r="I193" s="8"/>
    </row>
    <row r="194" spans="1:9" ht="85.5" customHeight="1">
      <c r="A194" s="13"/>
      <c r="B194" s="13"/>
      <c r="C194" s="28" t="s">
        <v>488</v>
      </c>
      <c r="D194" s="30" t="s">
        <v>207</v>
      </c>
      <c r="E194" s="8">
        <v>2240</v>
      </c>
      <c r="F194" s="44">
        <v>31</v>
      </c>
      <c r="G194" s="8" t="s">
        <v>441</v>
      </c>
      <c r="H194" s="33" t="s">
        <v>444</v>
      </c>
      <c r="I194" s="8" t="s">
        <v>57</v>
      </c>
    </row>
    <row r="195" spans="1:9" ht="82.5" customHeight="1">
      <c r="A195" s="13"/>
      <c r="B195" s="13"/>
      <c r="C195" s="2" t="s">
        <v>489</v>
      </c>
      <c r="D195" s="8" t="s">
        <v>208</v>
      </c>
      <c r="E195" s="8">
        <v>2240</v>
      </c>
      <c r="F195" s="66">
        <v>42323.28</v>
      </c>
      <c r="G195" s="8" t="s">
        <v>585</v>
      </c>
      <c r="H195" s="33" t="s">
        <v>444</v>
      </c>
      <c r="I195" s="8" t="s">
        <v>75</v>
      </c>
    </row>
    <row r="196" spans="1:9" ht="45.75" customHeight="1">
      <c r="A196" s="13"/>
      <c r="B196" s="13"/>
      <c r="C196" s="2" t="s">
        <v>293</v>
      </c>
      <c r="D196" s="8" t="s">
        <v>208</v>
      </c>
      <c r="E196" s="8">
        <v>2240</v>
      </c>
      <c r="F196" s="66">
        <v>170</v>
      </c>
      <c r="G196" s="8" t="s">
        <v>585</v>
      </c>
      <c r="H196" s="33" t="s">
        <v>292</v>
      </c>
      <c r="I196" s="8" t="s">
        <v>294</v>
      </c>
    </row>
    <row r="197" spans="1:9" ht="49.5" customHeight="1">
      <c r="A197" s="13"/>
      <c r="B197" s="13"/>
      <c r="C197" s="2" t="s">
        <v>489</v>
      </c>
      <c r="D197" s="8" t="s">
        <v>209</v>
      </c>
      <c r="E197" s="8">
        <v>2240</v>
      </c>
      <c r="F197" s="66">
        <v>397.61</v>
      </c>
      <c r="G197" s="8" t="s">
        <v>585</v>
      </c>
      <c r="H197" s="33" t="s">
        <v>584</v>
      </c>
      <c r="I197" s="8" t="s">
        <v>597</v>
      </c>
    </row>
    <row r="198" spans="1:9" ht="87.75" customHeight="1">
      <c r="A198" s="13"/>
      <c r="B198" s="13"/>
      <c r="C198" s="84" t="s">
        <v>539</v>
      </c>
      <c r="D198" s="85" t="s">
        <v>210</v>
      </c>
      <c r="E198" s="85">
        <v>2240</v>
      </c>
      <c r="F198" s="76">
        <f>3032-8</f>
        <v>3024</v>
      </c>
      <c r="G198" s="85" t="s">
        <v>441</v>
      </c>
      <c r="H198" s="77" t="s">
        <v>444</v>
      </c>
      <c r="I198" s="85" t="s">
        <v>305</v>
      </c>
    </row>
    <row r="199" spans="1:9" ht="63.75" customHeight="1">
      <c r="A199" s="13"/>
      <c r="B199" s="13"/>
      <c r="C199" s="2" t="s">
        <v>491</v>
      </c>
      <c r="D199" s="8" t="s">
        <v>212</v>
      </c>
      <c r="E199" s="8">
        <v>2240</v>
      </c>
      <c r="F199" s="45">
        <v>45000</v>
      </c>
      <c r="G199" s="8" t="s">
        <v>585</v>
      </c>
      <c r="H199" s="33" t="s">
        <v>444</v>
      </c>
      <c r="I199" s="8" t="s">
        <v>555</v>
      </c>
    </row>
    <row r="200" spans="1:9" ht="73.5" customHeight="1">
      <c r="A200" s="13"/>
      <c r="B200" s="13"/>
      <c r="C200" s="2" t="s">
        <v>491</v>
      </c>
      <c r="D200" s="8" t="s">
        <v>212</v>
      </c>
      <c r="E200" s="8">
        <v>2240</v>
      </c>
      <c r="F200" s="45">
        <v>30000</v>
      </c>
      <c r="G200" s="8" t="s">
        <v>585</v>
      </c>
      <c r="H200" s="8" t="s">
        <v>5</v>
      </c>
      <c r="I200" s="8" t="s">
        <v>254</v>
      </c>
    </row>
    <row r="201" spans="1:9" ht="69" customHeight="1">
      <c r="A201" s="13"/>
      <c r="B201" s="13"/>
      <c r="C201" s="2" t="s">
        <v>318</v>
      </c>
      <c r="D201" s="8" t="s">
        <v>212</v>
      </c>
      <c r="E201" s="8">
        <v>2240</v>
      </c>
      <c r="F201" s="45">
        <v>900</v>
      </c>
      <c r="G201" s="8" t="s">
        <v>585</v>
      </c>
      <c r="H201" s="8" t="s">
        <v>277</v>
      </c>
      <c r="I201" s="8" t="s">
        <v>313</v>
      </c>
    </row>
    <row r="202" spans="1:9" ht="77.25" customHeight="1">
      <c r="A202" s="13"/>
      <c r="B202" s="13"/>
      <c r="C202" s="2" t="s">
        <v>558</v>
      </c>
      <c r="D202" s="8" t="s">
        <v>213</v>
      </c>
      <c r="E202" s="8">
        <v>2240</v>
      </c>
      <c r="F202" s="45">
        <v>0</v>
      </c>
      <c r="G202" s="8"/>
      <c r="H202" s="33" t="s">
        <v>444</v>
      </c>
      <c r="I202" s="8" t="s">
        <v>555</v>
      </c>
    </row>
    <row r="203" spans="1:9" ht="63" customHeight="1">
      <c r="A203" s="13"/>
      <c r="B203" s="13"/>
      <c r="C203" s="84" t="s">
        <v>540</v>
      </c>
      <c r="D203" s="85" t="s">
        <v>214</v>
      </c>
      <c r="E203" s="85">
        <v>2240</v>
      </c>
      <c r="F203" s="76">
        <f>16000-8</f>
        <v>15992</v>
      </c>
      <c r="G203" s="85" t="s">
        <v>441</v>
      </c>
      <c r="H203" s="77" t="s">
        <v>444</v>
      </c>
      <c r="I203" s="85" t="s">
        <v>303</v>
      </c>
    </row>
    <row r="204" spans="1:9" ht="152.25" customHeight="1">
      <c r="A204" s="13"/>
      <c r="B204" s="13"/>
      <c r="C204" s="28" t="s">
        <v>541</v>
      </c>
      <c r="D204" s="30" t="s">
        <v>215</v>
      </c>
      <c r="E204" s="8">
        <v>2240</v>
      </c>
      <c r="F204" s="45">
        <v>5550</v>
      </c>
      <c r="G204" s="8" t="s">
        <v>441</v>
      </c>
      <c r="H204" s="33" t="s">
        <v>444</v>
      </c>
      <c r="I204" s="8"/>
    </row>
    <row r="205" spans="1:9" ht="144.75" customHeight="1">
      <c r="A205" s="78"/>
      <c r="B205" s="78"/>
      <c r="C205" s="84" t="s">
        <v>541</v>
      </c>
      <c r="D205" s="85" t="s">
        <v>216</v>
      </c>
      <c r="E205" s="85">
        <v>2240</v>
      </c>
      <c r="F205" s="76">
        <f>4000-2175</f>
        <v>1825</v>
      </c>
      <c r="G205" s="85" t="s">
        <v>441</v>
      </c>
      <c r="H205" s="77" t="s">
        <v>584</v>
      </c>
      <c r="I205" s="85" t="s">
        <v>306</v>
      </c>
    </row>
    <row r="206" spans="1:9" ht="88.5" customHeight="1">
      <c r="A206" s="13"/>
      <c r="B206" s="13"/>
      <c r="C206" s="28" t="s">
        <v>563</v>
      </c>
      <c r="D206" s="30" t="s">
        <v>217</v>
      </c>
      <c r="E206" s="8">
        <v>2240</v>
      </c>
      <c r="F206" s="45">
        <v>1113</v>
      </c>
      <c r="G206" s="8" t="s">
        <v>441</v>
      </c>
      <c r="H206" s="33" t="s">
        <v>560</v>
      </c>
      <c r="I206" s="8" t="s">
        <v>559</v>
      </c>
    </row>
    <row r="207" spans="1:9" ht="51" customHeight="1">
      <c r="A207" s="13"/>
      <c r="B207" s="13"/>
      <c r="C207" s="30" t="s">
        <v>574</v>
      </c>
      <c r="D207" s="30" t="s">
        <v>218</v>
      </c>
      <c r="E207" s="8">
        <v>2240</v>
      </c>
      <c r="F207" s="59">
        <v>2102.39</v>
      </c>
      <c r="G207" s="8" t="s">
        <v>585</v>
      </c>
      <c r="H207" s="33" t="s">
        <v>565</v>
      </c>
      <c r="I207" s="8" t="s">
        <v>598</v>
      </c>
    </row>
    <row r="208" spans="1:9" ht="51" customHeight="1">
      <c r="A208" s="13"/>
      <c r="B208" s="13"/>
      <c r="C208" s="30" t="s">
        <v>574</v>
      </c>
      <c r="D208" s="30" t="s">
        <v>219</v>
      </c>
      <c r="E208" s="8">
        <v>2240</v>
      </c>
      <c r="F208" s="44">
        <v>397.61</v>
      </c>
      <c r="G208" s="8" t="s">
        <v>585</v>
      </c>
      <c r="H208" s="33" t="s">
        <v>584</v>
      </c>
      <c r="I208" s="8" t="s">
        <v>604</v>
      </c>
    </row>
    <row r="209" spans="1:9" ht="66" customHeight="1">
      <c r="A209" s="13"/>
      <c r="B209" s="13"/>
      <c r="C209" s="30" t="s">
        <v>573</v>
      </c>
      <c r="D209" s="30" t="s">
        <v>220</v>
      </c>
      <c r="E209" s="8">
        <v>2240</v>
      </c>
      <c r="F209" s="45">
        <v>11250</v>
      </c>
      <c r="G209" s="8" t="s">
        <v>441</v>
      </c>
      <c r="H209" s="33" t="s">
        <v>565</v>
      </c>
      <c r="I209" s="8" t="s">
        <v>570</v>
      </c>
    </row>
    <row r="210" spans="1:9" ht="66" customHeight="1">
      <c r="A210" s="13"/>
      <c r="B210" s="13"/>
      <c r="C210" s="28" t="s">
        <v>601</v>
      </c>
      <c r="D210" s="30" t="s">
        <v>285</v>
      </c>
      <c r="E210" s="8">
        <v>2240</v>
      </c>
      <c r="F210" s="45">
        <v>99972</v>
      </c>
      <c r="G210" s="8" t="s">
        <v>585</v>
      </c>
      <c r="H210" s="33" t="s">
        <v>584</v>
      </c>
      <c r="I210" s="8" t="s">
        <v>603</v>
      </c>
    </row>
    <row r="211" spans="1:9" ht="115.5" customHeight="1">
      <c r="A211" s="13"/>
      <c r="B211" s="13"/>
      <c r="C211" s="28" t="s">
        <v>602</v>
      </c>
      <c r="D211" s="30" t="s">
        <v>221</v>
      </c>
      <c r="E211" s="8">
        <v>2240</v>
      </c>
      <c r="F211" s="59">
        <v>20802.35</v>
      </c>
      <c r="G211" s="8" t="s">
        <v>441</v>
      </c>
      <c r="H211" s="33" t="s">
        <v>584</v>
      </c>
      <c r="I211" s="8" t="s">
        <v>603</v>
      </c>
    </row>
    <row r="212" spans="1:9" ht="100.5" customHeight="1">
      <c r="A212" s="13"/>
      <c r="B212" s="13"/>
      <c r="C212" s="28" t="s">
        <v>123</v>
      </c>
      <c r="D212" s="30" t="s">
        <v>124</v>
      </c>
      <c r="E212" s="8">
        <v>2240</v>
      </c>
      <c r="F212" s="44">
        <v>572</v>
      </c>
      <c r="G212" s="8" t="s">
        <v>441</v>
      </c>
      <c r="H212" s="33" t="s">
        <v>5</v>
      </c>
      <c r="I212" s="8" t="s">
        <v>125</v>
      </c>
    </row>
    <row r="213" spans="1:9" ht="98.25" customHeight="1">
      <c r="A213" s="13"/>
      <c r="B213" s="13"/>
      <c r="C213" s="28" t="s">
        <v>281</v>
      </c>
      <c r="D213" s="30" t="s">
        <v>282</v>
      </c>
      <c r="E213" s="8">
        <v>2240</v>
      </c>
      <c r="F213" s="44">
        <v>62709</v>
      </c>
      <c r="G213" s="8" t="s">
        <v>585</v>
      </c>
      <c r="H213" s="33" t="s">
        <v>283</v>
      </c>
      <c r="I213" s="8" t="s">
        <v>284</v>
      </c>
    </row>
    <row r="214" spans="1:9" ht="99.75" customHeight="1">
      <c r="A214" s="13"/>
      <c r="B214" s="13"/>
      <c r="C214" s="28" t="s">
        <v>288</v>
      </c>
      <c r="D214" s="30" t="s">
        <v>289</v>
      </c>
      <c r="E214" s="8">
        <v>2240</v>
      </c>
      <c r="F214" s="44">
        <v>144391</v>
      </c>
      <c r="G214" s="8" t="s">
        <v>585</v>
      </c>
      <c r="H214" s="33" t="s">
        <v>283</v>
      </c>
      <c r="I214" s="8" t="s">
        <v>284</v>
      </c>
    </row>
    <row r="215" spans="1:9" ht="58.5" customHeight="1">
      <c r="A215" s="13"/>
      <c r="B215" s="13"/>
      <c r="C215" s="28" t="s">
        <v>295</v>
      </c>
      <c r="D215" s="30" t="s">
        <v>296</v>
      </c>
      <c r="E215" s="8">
        <v>2240</v>
      </c>
      <c r="F215" s="44">
        <v>1000</v>
      </c>
      <c r="G215" s="8" t="s">
        <v>441</v>
      </c>
      <c r="H215" s="33" t="s">
        <v>283</v>
      </c>
      <c r="I215" s="8" t="s">
        <v>290</v>
      </c>
    </row>
    <row r="216" spans="1:9" ht="81.75" customHeight="1">
      <c r="A216" s="13"/>
      <c r="B216" s="13"/>
      <c r="C216" s="68" t="s">
        <v>297</v>
      </c>
      <c r="D216" s="30" t="s">
        <v>307</v>
      </c>
      <c r="E216" s="8">
        <v>2240</v>
      </c>
      <c r="F216" s="44">
        <v>375</v>
      </c>
      <c r="G216" s="8" t="s">
        <v>441</v>
      </c>
      <c r="H216" s="33" t="s">
        <v>283</v>
      </c>
      <c r="I216" s="8" t="s">
        <v>290</v>
      </c>
    </row>
    <row r="217" spans="1:9" ht="81.75" customHeight="1">
      <c r="A217" s="13"/>
      <c r="B217" s="13"/>
      <c r="C217" s="68" t="s">
        <v>297</v>
      </c>
      <c r="D217" s="30" t="s">
        <v>307</v>
      </c>
      <c r="E217" s="8">
        <v>2240</v>
      </c>
      <c r="F217" s="44">
        <v>1345</v>
      </c>
      <c r="G217" s="8" t="s">
        <v>441</v>
      </c>
      <c r="H217" s="33" t="s">
        <v>142</v>
      </c>
      <c r="I217" s="8" t="s">
        <v>137</v>
      </c>
    </row>
    <row r="218" spans="1:9" ht="81.75" customHeight="1">
      <c r="A218" s="13"/>
      <c r="B218" s="13"/>
      <c r="C218" s="68" t="s">
        <v>297</v>
      </c>
      <c r="D218" s="30" t="s">
        <v>307</v>
      </c>
      <c r="E218" s="8">
        <v>2240</v>
      </c>
      <c r="F218" s="44">
        <v>234</v>
      </c>
      <c r="G218" s="8" t="s">
        <v>441</v>
      </c>
      <c r="H218" s="33" t="s">
        <v>283</v>
      </c>
      <c r="I218" s="8" t="s">
        <v>309</v>
      </c>
    </row>
    <row r="219" spans="1:9" ht="189" customHeight="1">
      <c r="A219" s="13"/>
      <c r="B219" s="13"/>
      <c r="C219" s="28" t="s">
        <v>317</v>
      </c>
      <c r="D219" s="30" t="s">
        <v>316</v>
      </c>
      <c r="E219" s="8">
        <v>2240</v>
      </c>
      <c r="F219" s="44">
        <v>4851</v>
      </c>
      <c r="G219" s="8" t="s">
        <v>441</v>
      </c>
      <c r="H219" s="33" t="s">
        <v>283</v>
      </c>
      <c r="I219" s="8" t="s">
        <v>309</v>
      </c>
    </row>
    <row r="220" spans="1:9" ht="137.25" customHeight="1">
      <c r="A220" s="13"/>
      <c r="B220" s="13"/>
      <c r="C220" s="3" t="s">
        <v>436</v>
      </c>
      <c r="D220" s="8" t="s">
        <v>195</v>
      </c>
      <c r="E220" s="8">
        <v>2240</v>
      </c>
      <c r="F220" s="44">
        <v>37696</v>
      </c>
      <c r="G220" s="8" t="s">
        <v>585</v>
      </c>
      <c r="H220" s="33" t="s">
        <v>283</v>
      </c>
      <c r="I220" s="8" t="s">
        <v>319</v>
      </c>
    </row>
    <row r="221" spans="1:9" ht="82.5" customHeight="1">
      <c r="A221" s="13"/>
      <c r="B221" s="13"/>
      <c r="C221" s="3" t="s">
        <v>343</v>
      </c>
      <c r="D221" s="30" t="s">
        <v>342</v>
      </c>
      <c r="E221" s="8">
        <v>2240</v>
      </c>
      <c r="F221" s="44">
        <v>2304</v>
      </c>
      <c r="G221" s="8" t="s">
        <v>441</v>
      </c>
      <c r="H221" s="33" t="s">
        <v>283</v>
      </c>
      <c r="I221" s="8" t="s">
        <v>344</v>
      </c>
    </row>
    <row r="222" spans="1:9" ht="219.75" customHeight="1">
      <c r="A222" s="13"/>
      <c r="B222" s="13"/>
      <c r="C222" s="3" t="s">
        <v>399</v>
      </c>
      <c r="D222" s="30" t="s">
        <v>316</v>
      </c>
      <c r="E222" s="8">
        <v>2240</v>
      </c>
      <c r="F222" s="44">
        <v>19600</v>
      </c>
      <c r="G222" s="8" t="s">
        <v>441</v>
      </c>
      <c r="H222" s="33" t="s">
        <v>346</v>
      </c>
      <c r="I222" s="8" t="s">
        <v>400</v>
      </c>
    </row>
    <row r="223" spans="1:9" ht="82.5" customHeight="1">
      <c r="A223" s="13"/>
      <c r="B223" s="13"/>
      <c r="C223" s="3" t="s">
        <v>401</v>
      </c>
      <c r="D223" s="30" t="s">
        <v>402</v>
      </c>
      <c r="E223" s="8">
        <v>2240</v>
      </c>
      <c r="F223" s="44">
        <v>6000</v>
      </c>
      <c r="G223" s="8" t="s">
        <v>441</v>
      </c>
      <c r="H223" s="33" t="s">
        <v>346</v>
      </c>
      <c r="I223" s="8" t="s">
        <v>334</v>
      </c>
    </row>
    <row r="224" spans="1:9" ht="114.75" customHeight="1">
      <c r="A224" s="13"/>
      <c r="B224" s="13"/>
      <c r="C224" s="3" t="s">
        <v>389</v>
      </c>
      <c r="D224" s="8" t="s">
        <v>388</v>
      </c>
      <c r="E224" s="8">
        <v>2240</v>
      </c>
      <c r="F224" s="44">
        <v>15000</v>
      </c>
      <c r="G224" s="8" t="s">
        <v>585</v>
      </c>
      <c r="H224" s="33" t="s">
        <v>383</v>
      </c>
      <c r="I224" s="8" t="s">
        <v>397</v>
      </c>
    </row>
    <row r="225" spans="1:9" ht="114.75" customHeight="1">
      <c r="A225" s="13"/>
      <c r="B225" s="13"/>
      <c r="C225" s="3" t="s">
        <v>331</v>
      </c>
      <c r="D225" s="8" t="s">
        <v>316</v>
      </c>
      <c r="E225" s="8">
        <v>2240</v>
      </c>
      <c r="F225" s="44">
        <v>4900</v>
      </c>
      <c r="G225" s="8" t="s">
        <v>585</v>
      </c>
      <c r="H225" s="33" t="s">
        <v>383</v>
      </c>
      <c r="I225" s="8" t="s">
        <v>332</v>
      </c>
    </row>
    <row r="226" spans="1:9" ht="85.5" customHeight="1">
      <c r="A226" s="13"/>
      <c r="B226" s="13"/>
      <c r="C226" s="3" t="s">
        <v>561</v>
      </c>
      <c r="D226" s="8" t="s">
        <v>335</v>
      </c>
      <c r="E226" s="8">
        <v>2240</v>
      </c>
      <c r="F226" s="44">
        <v>1949.6</v>
      </c>
      <c r="G226" s="8" t="s">
        <v>441</v>
      </c>
      <c r="H226" s="33" t="s">
        <v>383</v>
      </c>
      <c r="I226" s="8" t="s">
        <v>143</v>
      </c>
    </row>
    <row r="227" spans="1:9" ht="81" customHeight="1">
      <c r="A227" s="13"/>
      <c r="B227" s="13"/>
      <c r="C227" s="3" t="s">
        <v>297</v>
      </c>
      <c r="D227" s="8" t="s">
        <v>307</v>
      </c>
      <c r="E227" s="8">
        <v>2240</v>
      </c>
      <c r="F227" s="44">
        <v>748</v>
      </c>
      <c r="G227" s="8" t="s">
        <v>441</v>
      </c>
      <c r="H227" s="33" t="s">
        <v>383</v>
      </c>
      <c r="I227" s="8" t="s">
        <v>336</v>
      </c>
    </row>
    <row r="228" spans="1:9" ht="81" customHeight="1">
      <c r="A228" s="13"/>
      <c r="B228" s="13"/>
      <c r="C228" s="3" t="s">
        <v>297</v>
      </c>
      <c r="D228" s="8" t="s">
        <v>307</v>
      </c>
      <c r="E228" s="8">
        <v>2240</v>
      </c>
      <c r="F228" s="44">
        <v>6245</v>
      </c>
      <c r="G228" s="8" t="s">
        <v>441</v>
      </c>
      <c r="H228" s="33" t="s">
        <v>77</v>
      </c>
      <c r="I228" s="8" t="s">
        <v>57</v>
      </c>
    </row>
    <row r="229" spans="1:9" ht="68.25" customHeight="1">
      <c r="A229" s="13"/>
      <c r="B229" s="13"/>
      <c r="C229" s="28" t="s">
        <v>79</v>
      </c>
      <c r="D229" s="8" t="s">
        <v>78</v>
      </c>
      <c r="E229" s="8">
        <v>2240</v>
      </c>
      <c r="F229" s="44">
        <v>7200</v>
      </c>
      <c r="G229" s="8" t="s">
        <v>441</v>
      </c>
      <c r="H229" s="33" t="s">
        <v>77</v>
      </c>
      <c r="I229" s="8" t="s">
        <v>57</v>
      </c>
    </row>
    <row r="230" spans="1:9" ht="68.25" customHeight="1">
      <c r="A230" s="13"/>
      <c r="B230" s="13"/>
      <c r="C230" s="28" t="s">
        <v>83</v>
      </c>
      <c r="D230" s="8" t="s">
        <v>82</v>
      </c>
      <c r="E230" s="8">
        <v>2240</v>
      </c>
      <c r="F230" s="44">
        <v>1260</v>
      </c>
      <c r="G230" s="8" t="s">
        <v>441</v>
      </c>
      <c r="H230" s="33" t="s">
        <v>77</v>
      </c>
      <c r="I230" s="8" t="s">
        <v>57</v>
      </c>
    </row>
    <row r="231" spans="1:9" ht="193.5" customHeight="1">
      <c r="A231" s="13"/>
      <c r="B231" s="13"/>
      <c r="C231" s="28" t="s">
        <v>85</v>
      </c>
      <c r="D231" s="8" t="s">
        <v>84</v>
      </c>
      <c r="E231" s="8">
        <v>2240</v>
      </c>
      <c r="F231" s="44">
        <v>45257</v>
      </c>
      <c r="G231" s="8" t="s">
        <v>585</v>
      </c>
      <c r="H231" s="33" t="s">
        <v>77</v>
      </c>
      <c r="I231" s="8" t="s">
        <v>57</v>
      </c>
    </row>
    <row r="232" spans="1:9" ht="30.75" customHeight="1">
      <c r="A232" s="13"/>
      <c r="B232" s="13"/>
      <c r="C232" s="16" t="s">
        <v>406</v>
      </c>
      <c r="D232" s="13"/>
      <c r="E232" s="8"/>
      <c r="F232" s="70">
        <f>SUM(F149:F231)</f>
        <v>1948486.6000000006</v>
      </c>
      <c r="G232" s="8"/>
      <c r="H232" s="4"/>
      <c r="I232" s="9"/>
    </row>
    <row r="233" spans="1:9" ht="44.25" customHeight="1">
      <c r="A233" s="13"/>
      <c r="B233" s="13"/>
      <c r="C233" s="4" t="s">
        <v>496</v>
      </c>
      <c r="D233" s="1">
        <v>0</v>
      </c>
      <c r="E233" s="8">
        <v>2250</v>
      </c>
      <c r="F233" s="48">
        <v>132000</v>
      </c>
      <c r="G233" s="8" t="s">
        <v>441</v>
      </c>
      <c r="H233" s="33" t="s">
        <v>444</v>
      </c>
      <c r="I233" s="9"/>
    </row>
    <row r="234" spans="1:9" ht="26.25" customHeight="1">
      <c r="A234" s="13"/>
      <c r="B234" s="13"/>
      <c r="C234" s="13" t="s">
        <v>497</v>
      </c>
      <c r="D234" s="13"/>
      <c r="E234" s="8"/>
      <c r="F234" s="48">
        <f>SUM(F233)</f>
        <v>132000</v>
      </c>
      <c r="G234" s="8"/>
      <c r="H234" s="4"/>
      <c r="I234" s="9"/>
    </row>
    <row r="235" spans="1:9" ht="42.75" customHeight="1">
      <c r="A235" s="2"/>
      <c r="B235" s="2"/>
      <c r="C235" s="13" t="s">
        <v>419</v>
      </c>
      <c r="D235" s="2"/>
      <c r="E235" s="9"/>
      <c r="F235" s="14"/>
      <c r="G235" s="8"/>
      <c r="H235" s="4"/>
      <c r="I235" s="8"/>
    </row>
    <row r="236" spans="1:15" ht="45" customHeight="1">
      <c r="A236" s="2"/>
      <c r="B236" s="2"/>
      <c r="C236" s="4" t="s">
        <v>437</v>
      </c>
      <c r="D236" s="8" t="s">
        <v>222</v>
      </c>
      <c r="E236" s="8">
        <v>2271</v>
      </c>
      <c r="F236" s="7">
        <v>110187.92</v>
      </c>
      <c r="G236" s="8" t="s">
        <v>585</v>
      </c>
      <c r="H236" s="33" t="s">
        <v>422</v>
      </c>
      <c r="I236" s="15" t="s">
        <v>469</v>
      </c>
      <c r="O236" t="s">
        <v>582</v>
      </c>
    </row>
    <row r="237" spans="1:9" ht="63" customHeight="1">
      <c r="A237" s="2"/>
      <c r="B237" s="2"/>
      <c r="C237" s="4" t="s">
        <v>439</v>
      </c>
      <c r="D237" s="8" t="s">
        <v>223</v>
      </c>
      <c r="E237" s="8">
        <v>2271</v>
      </c>
      <c r="F237" s="7">
        <v>0</v>
      </c>
      <c r="G237" s="8"/>
      <c r="H237" s="33" t="s">
        <v>440</v>
      </c>
      <c r="I237" s="15" t="s">
        <v>513</v>
      </c>
    </row>
    <row r="238" spans="1:9" ht="100.5" customHeight="1">
      <c r="A238" s="2"/>
      <c r="B238" s="2"/>
      <c r="C238" s="46" t="s">
        <v>492</v>
      </c>
      <c r="D238" s="47" t="s">
        <v>135</v>
      </c>
      <c r="E238" s="8">
        <v>2271</v>
      </c>
      <c r="F238" s="7">
        <v>293302.52</v>
      </c>
      <c r="G238" s="8" t="s">
        <v>441</v>
      </c>
      <c r="H238" s="33" t="s">
        <v>444</v>
      </c>
      <c r="I238" s="8" t="s">
        <v>134</v>
      </c>
    </row>
    <row r="239" spans="1:9" ht="26.25" customHeight="1">
      <c r="A239" s="2"/>
      <c r="B239" s="2"/>
      <c r="C239" s="16" t="s">
        <v>407</v>
      </c>
      <c r="D239" s="2"/>
      <c r="E239" s="15"/>
      <c r="F239" s="14">
        <f>SUM(F236:F238)</f>
        <v>403490.44</v>
      </c>
      <c r="G239" s="8"/>
      <c r="H239" s="4"/>
      <c r="I239" s="8"/>
    </row>
    <row r="240" spans="1:9" ht="45" customHeight="1">
      <c r="A240" s="2"/>
      <c r="B240" s="2"/>
      <c r="C240" s="28" t="s">
        <v>542</v>
      </c>
      <c r="D240" s="1" t="s">
        <v>224</v>
      </c>
      <c r="E240" s="1">
        <v>2272</v>
      </c>
      <c r="F240" s="6">
        <v>2158.99</v>
      </c>
      <c r="G240" s="8" t="s">
        <v>441</v>
      </c>
      <c r="H240" s="33" t="s">
        <v>442</v>
      </c>
      <c r="I240" s="15" t="s">
        <v>469</v>
      </c>
    </row>
    <row r="241" spans="1:9" ht="47.25">
      <c r="A241" s="2"/>
      <c r="B241" s="2"/>
      <c r="C241" s="28" t="s">
        <v>542</v>
      </c>
      <c r="D241" s="1" t="s">
        <v>225</v>
      </c>
      <c r="E241" s="1">
        <v>2272</v>
      </c>
      <c r="F241" s="42">
        <v>36342</v>
      </c>
      <c r="G241" s="8" t="s">
        <v>441</v>
      </c>
      <c r="H241" s="33" t="s">
        <v>444</v>
      </c>
      <c r="I241" s="8" t="s">
        <v>57</v>
      </c>
    </row>
    <row r="242" spans="1:9" ht="60" customHeight="1">
      <c r="A242" s="2"/>
      <c r="B242" s="2"/>
      <c r="C242" s="28" t="s">
        <v>542</v>
      </c>
      <c r="D242" s="1" t="s">
        <v>226</v>
      </c>
      <c r="E242" s="1">
        <v>2272</v>
      </c>
      <c r="F242" s="42">
        <v>11200</v>
      </c>
      <c r="G242" s="8" t="s">
        <v>441</v>
      </c>
      <c r="H242" s="33" t="s">
        <v>444</v>
      </c>
      <c r="I242" s="15" t="s">
        <v>88</v>
      </c>
    </row>
    <row r="243" spans="1:9" ht="63">
      <c r="A243" s="2"/>
      <c r="B243" s="2"/>
      <c r="C243" s="28" t="s">
        <v>543</v>
      </c>
      <c r="D243" s="1" t="s">
        <v>227</v>
      </c>
      <c r="E243" s="1">
        <v>2272</v>
      </c>
      <c r="F243" s="71">
        <v>19710.01</v>
      </c>
      <c r="G243" s="8" t="s">
        <v>441</v>
      </c>
      <c r="H243" s="33" t="s">
        <v>444</v>
      </c>
      <c r="I243" s="15" t="s">
        <v>87</v>
      </c>
    </row>
    <row r="244" spans="1:9" ht="48" customHeight="1">
      <c r="A244" s="2"/>
      <c r="B244" s="2"/>
      <c r="C244" s="28" t="s">
        <v>544</v>
      </c>
      <c r="D244" s="1" t="s">
        <v>228</v>
      </c>
      <c r="E244" s="1">
        <v>2272</v>
      </c>
      <c r="F244" s="6">
        <v>7423.72</v>
      </c>
      <c r="G244" s="8" t="s">
        <v>441</v>
      </c>
      <c r="H244" s="33" t="s">
        <v>443</v>
      </c>
      <c r="I244" s="15" t="s">
        <v>469</v>
      </c>
    </row>
    <row r="245" spans="1:9" ht="50.25" customHeight="1">
      <c r="A245" s="2"/>
      <c r="B245" s="2"/>
      <c r="C245" s="28" t="s">
        <v>544</v>
      </c>
      <c r="D245" s="1" t="s">
        <v>229</v>
      </c>
      <c r="E245" s="1">
        <v>2272</v>
      </c>
      <c r="F245" s="6">
        <v>45076.28</v>
      </c>
      <c r="G245" s="8" t="s">
        <v>585</v>
      </c>
      <c r="H245" s="33" t="s">
        <v>444</v>
      </c>
      <c r="I245" s="8" t="s">
        <v>57</v>
      </c>
    </row>
    <row r="246" spans="1:9" ht="45" customHeight="1">
      <c r="A246" s="2"/>
      <c r="B246" s="2"/>
      <c r="C246" s="28" t="s">
        <v>544</v>
      </c>
      <c r="D246" s="1" t="s">
        <v>230</v>
      </c>
      <c r="E246" s="1">
        <v>2272</v>
      </c>
      <c r="F246" s="42">
        <v>3800</v>
      </c>
      <c r="G246" s="8" t="s">
        <v>585</v>
      </c>
      <c r="H246" s="33" t="s">
        <v>444</v>
      </c>
      <c r="I246" s="15" t="s">
        <v>86</v>
      </c>
    </row>
    <row r="247" spans="1:9" ht="61.5" customHeight="1">
      <c r="A247" s="2"/>
      <c r="B247" s="2"/>
      <c r="C247" s="28" t="s">
        <v>545</v>
      </c>
      <c r="D247" s="1" t="s">
        <v>231</v>
      </c>
      <c r="E247" s="1">
        <v>2272</v>
      </c>
      <c r="F247" s="42">
        <v>0</v>
      </c>
      <c r="G247" s="8"/>
      <c r="H247" s="33" t="s">
        <v>443</v>
      </c>
      <c r="I247" s="15" t="s">
        <v>513</v>
      </c>
    </row>
    <row r="248" spans="1:9" ht="55.5" customHeight="1">
      <c r="A248" s="2"/>
      <c r="B248" s="2"/>
      <c r="C248" s="28" t="s">
        <v>545</v>
      </c>
      <c r="D248" s="1" t="s">
        <v>232</v>
      </c>
      <c r="E248" s="1">
        <v>2272</v>
      </c>
      <c r="F248" s="42">
        <v>18640</v>
      </c>
      <c r="G248" s="8" t="s">
        <v>441</v>
      </c>
      <c r="H248" s="33" t="s">
        <v>444</v>
      </c>
      <c r="I248" s="8" t="s">
        <v>57</v>
      </c>
    </row>
    <row r="249" spans="1:9" ht="33" customHeight="1">
      <c r="A249" s="2"/>
      <c r="B249" s="2"/>
      <c r="C249" s="16" t="s">
        <v>408</v>
      </c>
      <c r="D249" s="2"/>
      <c r="E249" s="8"/>
      <c r="F249" s="48">
        <f>SUM(F240:F248)</f>
        <v>144351</v>
      </c>
      <c r="G249" s="8"/>
      <c r="H249" s="4"/>
      <c r="I249" s="10"/>
    </row>
    <row r="250" spans="1:9" ht="48" customHeight="1">
      <c r="A250" s="2"/>
      <c r="B250" s="2"/>
      <c r="C250" s="5" t="s">
        <v>546</v>
      </c>
      <c r="D250" s="10" t="s">
        <v>233</v>
      </c>
      <c r="E250" s="8">
        <v>2273</v>
      </c>
      <c r="F250" s="7">
        <v>57119.02</v>
      </c>
      <c r="G250" s="8" t="s">
        <v>585</v>
      </c>
      <c r="H250" s="33" t="s">
        <v>422</v>
      </c>
      <c r="I250" s="15" t="s">
        <v>493</v>
      </c>
    </row>
    <row r="251" spans="1:9" ht="63" customHeight="1">
      <c r="A251" s="2"/>
      <c r="B251" s="2"/>
      <c r="C251" s="5" t="s">
        <v>547</v>
      </c>
      <c r="D251" s="10" t="s">
        <v>234</v>
      </c>
      <c r="E251" s="8">
        <v>2273</v>
      </c>
      <c r="F251" s="7">
        <v>1747.39</v>
      </c>
      <c r="G251" s="8" t="s">
        <v>441</v>
      </c>
      <c r="H251" s="33" t="s">
        <v>494</v>
      </c>
      <c r="I251" s="15" t="s">
        <v>514</v>
      </c>
    </row>
    <row r="252" spans="1:9" ht="52.5" customHeight="1">
      <c r="A252" s="2"/>
      <c r="B252" s="2"/>
      <c r="C252" s="5" t="s">
        <v>548</v>
      </c>
      <c r="D252" s="10" t="s">
        <v>235</v>
      </c>
      <c r="E252" s="8">
        <v>2273</v>
      </c>
      <c r="F252" s="7">
        <v>392971.21</v>
      </c>
      <c r="G252" s="8" t="s">
        <v>441</v>
      </c>
      <c r="H252" s="33" t="s">
        <v>444</v>
      </c>
      <c r="I252" s="8" t="s">
        <v>136</v>
      </c>
    </row>
    <row r="253" spans="1:9" ht="33.75" customHeight="1">
      <c r="A253" s="2"/>
      <c r="B253" s="2"/>
      <c r="C253" s="16" t="s">
        <v>409</v>
      </c>
      <c r="D253" s="2"/>
      <c r="E253" s="8"/>
      <c r="F253" s="14">
        <f>SUM(F250:F252)</f>
        <v>451837.62</v>
      </c>
      <c r="G253" s="8"/>
      <c r="H253" s="4"/>
      <c r="I253" s="10"/>
    </row>
    <row r="254" spans="1:9" ht="41.25" customHeight="1">
      <c r="A254" s="2"/>
      <c r="B254" s="2"/>
      <c r="C254" s="5" t="s">
        <v>549</v>
      </c>
      <c r="D254" s="10" t="s">
        <v>236</v>
      </c>
      <c r="E254" s="8">
        <v>2274</v>
      </c>
      <c r="F254" s="7">
        <v>112541.4</v>
      </c>
      <c r="G254" s="8" t="s">
        <v>585</v>
      </c>
      <c r="H254" s="33" t="s">
        <v>422</v>
      </c>
      <c r="I254" s="49" t="s">
        <v>495</v>
      </c>
    </row>
    <row r="255" spans="1:9" ht="54" customHeight="1">
      <c r="A255" s="2"/>
      <c r="B255" s="2"/>
      <c r="C255" s="5" t="s">
        <v>550</v>
      </c>
      <c r="D255" s="30" t="s">
        <v>237</v>
      </c>
      <c r="E255" s="8">
        <v>2274</v>
      </c>
      <c r="F255" s="7">
        <v>9445.6</v>
      </c>
      <c r="G255" s="8" t="s">
        <v>441</v>
      </c>
      <c r="H255" s="33" t="s">
        <v>442</v>
      </c>
      <c r="I255" s="49" t="s">
        <v>495</v>
      </c>
    </row>
    <row r="256" spans="1:9" ht="34.5" customHeight="1">
      <c r="A256" s="2"/>
      <c r="B256" s="2"/>
      <c r="C256" s="5" t="s">
        <v>550</v>
      </c>
      <c r="D256" s="30" t="s">
        <v>238</v>
      </c>
      <c r="E256" s="8">
        <v>2274</v>
      </c>
      <c r="F256" s="7">
        <v>52932.4</v>
      </c>
      <c r="G256" s="8" t="s">
        <v>585</v>
      </c>
      <c r="H256" s="33" t="s">
        <v>444</v>
      </c>
      <c r="I256" s="11"/>
    </row>
    <row r="257" spans="1:9" ht="60.75" customHeight="1">
      <c r="A257" s="2"/>
      <c r="B257" s="2"/>
      <c r="C257" s="5" t="s">
        <v>551</v>
      </c>
      <c r="D257" s="30" t="s">
        <v>239</v>
      </c>
      <c r="E257" s="8">
        <v>2274</v>
      </c>
      <c r="F257" s="43">
        <v>0</v>
      </c>
      <c r="G257" s="8"/>
      <c r="H257" s="33"/>
      <c r="I257" s="49" t="s">
        <v>518</v>
      </c>
    </row>
    <row r="258" spans="1:9" ht="65.25" customHeight="1">
      <c r="A258" s="2"/>
      <c r="B258" s="2"/>
      <c r="C258" s="5" t="s">
        <v>551</v>
      </c>
      <c r="D258" s="30" t="s">
        <v>240</v>
      </c>
      <c r="E258" s="8">
        <v>2274</v>
      </c>
      <c r="F258" s="43">
        <v>9699</v>
      </c>
      <c r="G258" s="8" t="s">
        <v>441</v>
      </c>
      <c r="H258" s="33" t="s">
        <v>444</v>
      </c>
      <c r="I258" s="49"/>
    </row>
    <row r="259" spans="1:9" ht="80.25" customHeight="1">
      <c r="A259" s="2"/>
      <c r="B259" s="2"/>
      <c r="C259" s="5" t="s">
        <v>552</v>
      </c>
      <c r="D259" s="30" t="s">
        <v>241</v>
      </c>
      <c r="E259" s="8">
        <v>2274</v>
      </c>
      <c r="F259" s="7">
        <v>148859.4</v>
      </c>
      <c r="G259" s="8"/>
      <c r="H259" s="33"/>
      <c r="I259" s="10" t="s">
        <v>134</v>
      </c>
    </row>
    <row r="260" spans="1:9" ht="47.25" customHeight="1">
      <c r="A260" s="2"/>
      <c r="B260" s="2"/>
      <c r="C260" s="16" t="s">
        <v>410</v>
      </c>
      <c r="D260" s="2"/>
      <c r="E260" s="8"/>
      <c r="F260" s="14">
        <f>SUM(F254:F259)</f>
        <v>333477.8</v>
      </c>
      <c r="G260" s="8"/>
      <c r="H260" s="4"/>
      <c r="I260" s="10"/>
    </row>
    <row r="261" spans="1:9" ht="31.5">
      <c r="A261" s="2"/>
      <c r="B261" s="2"/>
      <c r="C261" s="60" t="s">
        <v>498</v>
      </c>
      <c r="D261" s="8" t="s">
        <v>242</v>
      </c>
      <c r="E261" s="8">
        <v>2275</v>
      </c>
      <c r="F261" s="43">
        <v>50922</v>
      </c>
      <c r="G261" s="8" t="s">
        <v>585</v>
      </c>
      <c r="H261" s="33" t="s">
        <v>444</v>
      </c>
      <c r="I261" s="10" t="s">
        <v>555</v>
      </c>
    </row>
    <row r="262" spans="1:9" ht="48.75" customHeight="1">
      <c r="A262" s="2"/>
      <c r="B262" s="2"/>
      <c r="C262" s="60" t="s">
        <v>499</v>
      </c>
      <c r="D262" s="8" t="s">
        <v>243</v>
      </c>
      <c r="E262" s="8">
        <v>2275</v>
      </c>
      <c r="F262" s="43">
        <v>76060</v>
      </c>
      <c r="G262" s="8" t="s">
        <v>441</v>
      </c>
      <c r="H262" s="33" t="s">
        <v>444</v>
      </c>
      <c r="I262" s="10" t="s">
        <v>89</v>
      </c>
    </row>
    <row r="263" spans="1:9" ht="57" customHeight="1">
      <c r="A263" s="2"/>
      <c r="B263" s="2"/>
      <c r="C263" s="60" t="s">
        <v>500</v>
      </c>
      <c r="D263" s="8" t="s">
        <v>244</v>
      </c>
      <c r="E263" s="8">
        <v>2275</v>
      </c>
      <c r="F263" s="43">
        <v>2800</v>
      </c>
      <c r="G263" s="8" t="s">
        <v>585</v>
      </c>
      <c r="H263" s="8" t="s">
        <v>444</v>
      </c>
      <c r="I263" s="10" t="s">
        <v>76</v>
      </c>
    </row>
    <row r="264" spans="1:9" ht="24.75" customHeight="1">
      <c r="A264" s="2"/>
      <c r="B264" s="2"/>
      <c r="C264" s="63" t="s">
        <v>501</v>
      </c>
      <c r="D264" s="35"/>
      <c r="E264" s="8"/>
      <c r="F264" s="48">
        <f>SUM(F261:F263)</f>
        <v>129782</v>
      </c>
      <c r="G264" s="8"/>
      <c r="H264" s="8"/>
      <c r="I264" s="10"/>
    </row>
    <row r="265" spans="1:9" ht="47.25">
      <c r="A265" s="2"/>
      <c r="B265" s="2"/>
      <c r="C265" s="2" t="s">
        <v>566</v>
      </c>
      <c r="D265" s="61" t="s">
        <v>245</v>
      </c>
      <c r="E265" s="8">
        <v>2282</v>
      </c>
      <c r="F265" s="43">
        <v>13480</v>
      </c>
      <c r="G265" s="8" t="s">
        <v>441</v>
      </c>
      <c r="H265" s="8" t="s">
        <v>444</v>
      </c>
      <c r="I265" s="10"/>
    </row>
    <row r="266" spans="1:9" ht="35.25" customHeight="1">
      <c r="A266" s="2"/>
      <c r="B266" s="2"/>
      <c r="C266" s="63" t="s">
        <v>502</v>
      </c>
      <c r="D266" s="35"/>
      <c r="E266" s="8"/>
      <c r="F266" s="48">
        <f>SUM(F265)</f>
        <v>13480</v>
      </c>
      <c r="G266" s="8"/>
      <c r="H266" s="8"/>
      <c r="I266" s="10"/>
    </row>
    <row r="267" spans="1:9" ht="81" customHeight="1">
      <c r="A267" s="2"/>
      <c r="B267" s="2"/>
      <c r="C267" s="2" t="s">
        <v>503</v>
      </c>
      <c r="D267" s="61" t="s">
        <v>246</v>
      </c>
      <c r="E267" s="8">
        <v>2730</v>
      </c>
      <c r="F267" s="43">
        <v>81435</v>
      </c>
      <c r="G267" s="8" t="s">
        <v>585</v>
      </c>
      <c r="H267" s="8" t="s">
        <v>444</v>
      </c>
      <c r="I267" s="10" t="s">
        <v>333</v>
      </c>
    </row>
    <row r="268" spans="1:9" ht="35.25" customHeight="1">
      <c r="A268" s="2"/>
      <c r="B268" s="2"/>
      <c r="C268" s="63" t="s">
        <v>504</v>
      </c>
      <c r="D268" s="35"/>
      <c r="E268" s="8"/>
      <c r="F268" s="48">
        <f>SUM(F267)</f>
        <v>81435</v>
      </c>
      <c r="G268" s="8"/>
      <c r="H268" s="8"/>
      <c r="I268" s="10"/>
    </row>
    <row r="269" spans="1:9" ht="45.75" customHeight="1">
      <c r="A269" s="2"/>
      <c r="B269" s="2"/>
      <c r="C269" s="5" t="s">
        <v>505</v>
      </c>
      <c r="D269" s="8">
        <v>0</v>
      </c>
      <c r="E269" s="8">
        <v>2800</v>
      </c>
      <c r="F269" s="48">
        <v>18600</v>
      </c>
      <c r="G269" s="8" t="s">
        <v>441</v>
      </c>
      <c r="H269" s="33" t="s">
        <v>444</v>
      </c>
      <c r="I269" s="10"/>
    </row>
    <row r="270" spans="1:9" ht="30.75" customHeight="1">
      <c r="A270" s="2"/>
      <c r="B270" s="2"/>
      <c r="C270" s="63" t="s">
        <v>504</v>
      </c>
      <c r="D270" s="8"/>
      <c r="E270" s="8"/>
      <c r="F270" s="48">
        <f>SUM(F269)</f>
        <v>18600</v>
      </c>
      <c r="G270" s="8"/>
      <c r="H270" s="33"/>
      <c r="I270" s="10"/>
    </row>
    <row r="271" spans="1:9" ht="60" customHeight="1">
      <c r="A271" s="2"/>
      <c r="B271" s="2"/>
      <c r="C271" s="64" t="s">
        <v>506</v>
      </c>
      <c r="D271" s="8"/>
      <c r="E271" s="8"/>
      <c r="F271" s="14"/>
      <c r="G271" s="8"/>
      <c r="H271" s="33"/>
      <c r="I271" s="10"/>
    </row>
    <row r="272" spans="1:9" ht="47.25">
      <c r="A272" s="2"/>
      <c r="B272" s="2"/>
      <c r="C272" s="60" t="s">
        <v>515</v>
      </c>
      <c r="D272" s="8" t="s">
        <v>247</v>
      </c>
      <c r="E272" s="8">
        <v>3110</v>
      </c>
      <c r="F272" s="43">
        <v>15000</v>
      </c>
      <c r="G272" s="8" t="s">
        <v>441</v>
      </c>
      <c r="H272" s="8" t="s">
        <v>444</v>
      </c>
      <c r="I272" s="49" t="s">
        <v>557</v>
      </c>
    </row>
    <row r="273" spans="1:9" ht="63">
      <c r="A273" s="2"/>
      <c r="B273" s="2"/>
      <c r="C273" s="60" t="s">
        <v>594</v>
      </c>
      <c r="D273" s="8" t="s">
        <v>248</v>
      </c>
      <c r="E273" s="8">
        <v>3110</v>
      </c>
      <c r="F273" s="43">
        <v>20200</v>
      </c>
      <c r="G273" s="8" t="s">
        <v>441</v>
      </c>
      <c r="H273" s="8" t="s">
        <v>584</v>
      </c>
      <c r="I273" s="10" t="s">
        <v>595</v>
      </c>
    </row>
    <row r="274" spans="1:9" ht="66" customHeight="1">
      <c r="A274" s="2"/>
      <c r="B274" s="2"/>
      <c r="C274" s="2" t="s">
        <v>180</v>
      </c>
      <c r="D274" s="30" t="s">
        <v>286</v>
      </c>
      <c r="E274" s="8">
        <v>3110</v>
      </c>
      <c r="F274" s="43">
        <v>40000</v>
      </c>
      <c r="G274" s="8" t="s">
        <v>585</v>
      </c>
      <c r="H274" s="8" t="s">
        <v>283</v>
      </c>
      <c r="I274" s="10" t="s">
        <v>287</v>
      </c>
    </row>
    <row r="275" spans="1:9" ht="63.75" customHeight="1">
      <c r="A275" s="2"/>
      <c r="B275" s="2"/>
      <c r="C275" s="2" t="s">
        <v>391</v>
      </c>
      <c r="D275" s="8" t="s">
        <v>390</v>
      </c>
      <c r="E275" s="8">
        <v>3110</v>
      </c>
      <c r="F275" s="43">
        <v>58000</v>
      </c>
      <c r="G275" s="8" t="s">
        <v>585</v>
      </c>
      <c r="H275" s="8" t="s">
        <v>383</v>
      </c>
      <c r="I275" s="10" t="s">
        <v>398</v>
      </c>
    </row>
    <row r="276" spans="1:9" ht="17.25" customHeight="1">
      <c r="A276" s="2"/>
      <c r="B276" s="2"/>
      <c r="C276" s="50" t="s">
        <v>507</v>
      </c>
      <c r="D276" s="30"/>
      <c r="E276" s="8"/>
      <c r="F276" s="51">
        <f>SUM(F272:F275)</f>
        <v>133200</v>
      </c>
      <c r="G276" s="8"/>
      <c r="H276" s="8"/>
      <c r="I276" s="49"/>
    </row>
    <row r="277" spans="1:9" ht="20.25" customHeight="1">
      <c r="A277" s="2"/>
      <c r="B277" s="2"/>
      <c r="C277" s="50" t="s">
        <v>320</v>
      </c>
      <c r="D277" s="30"/>
      <c r="E277" s="8"/>
      <c r="F277" s="51"/>
      <c r="G277" s="8"/>
      <c r="H277" s="8"/>
      <c r="I277" s="49"/>
    </row>
    <row r="278" spans="1:9" ht="98.25" customHeight="1">
      <c r="A278" s="2"/>
      <c r="B278" s="2"/>
      <c r="C278" s="28" t="s">
        <v>337</v>
      </c>
      <c r="D278" s="30" t="s">
        <v>338</v>
      </c>
      <c r="E278" s="8">
        <v>3132</v>
      </c>
      <c r="F278" s="43">
        <v>205000</v>
      </c>
      <c r="G278" s="8" t="s">
        <v>585</v>
      </c>
      <c r="H278" s="8" t="s">
        <v>283</v>
      </c>
      <c r="I278" s="10" t="s">
        <v>339</v>
      </c>
    </row>
    <row r="279" spans="1:9" ht="21.75" customHeight="1">
      <c r="A279" s="2"/>
      <c r="B279" s="2"/>
      <c r="C279" s="50" t="s">
        <v>340</v>
      </c>
      <c r="D279" s="30"/>
      <c r="E279" s="8"/>
      <c r="F279" s="51">
        <v>205000</v>
      </c>
      <c r="G279" s="8"/>
      <c r="H279" s="8"/>
      <c r="I279" s="10"/>
    </row>
    <row r="280" spans="1:9" ht="19.5">
      <c r="A280" s="13"/>
      <c r="B280" s="13"/>
      <c r="C280" s="52" t="s">
        <v>420</v>
      </c>
      <c r="D280" s="53"/>
      <c r="E280" s="54"/>
      <c r="F280" s="55">
        <f>F107+F147+F232+F234+F239+F249+F253+F260+F264+F266+F268+F270+F276+F279</f>
        <v>8783034.690000001</v>
      </c>
      <c r="G280" s="8"/>
      <c r="H280" s="5"/>
      <c r="I280" s="9"/>
    </row>
    <row r="281" spans="1:5" ht="18.75">
      <c r="A281" s="98" t="s">
        <v>56</v>
      </c>
      <c r="B281" s="98"/>
      <c r="C281" s="98"/>
      <c r="D281" s="98"/>
      <c r="E281" s="98"/>
    </row>
    <row r="282" spans="1:6" ht="18.75">
      <c r="A282" s="96" t="s">
        <v>150</v>
      </c>
      <c r="B282" s="96"/>
      <c r="C282" s="96"/>
      <c r="D282" s="21"/>
      <c r="E282" s="20"/>
      <c r="F282" s="56" t="s">
        <v>517</v>
      </c>
    </row>
    <row r="283" spans="1:6" ht="27" customHeight="1">
      <c r="A283" s="96" t="s">
        <v>341</v>
      </c>
      <c r="B283" s="96"/>
      <c r="C283" s="96"/>
      <c r="D283" s="18"/>
      <c r="E283" s="17"/>
      <c r="F283" s="56" t="s">
        <v>370</v>
      </c>
    </row>
    <row r="284" spans="1:5" ht="15.75">
      <c r="A284" s="18"/>
      <c r="B284" s="18"/>
      <c r="C284" s="17"/>
      <c r="D284" s="18"/>
      <c r="E284" s="17"/>
    </row>
    <row r="285" spans="1:5" ht="15.75">
      <c r="A285" s="18"/>
      <c r="B285" s="18"/>
      <c r="C285" s="17"/>
      <c r="D285" s="18"/>
      <c r="E285" s="17"/>
    </row>
    <row r="286" spans="1:5" ht="15.75">
      <c r="A286" s="18"/>
      <c r="B286" s="18"/>
      <c r="C286" s="17"/>
      <c r="D286" s="18"/>
      <c r="E286" s="17"/>
    </row>
  </sheetData>
  <sheetProtection/>
  <mergeCells count="4">
    <mergeCell ref="A282:C282"/>
    <mergeCell ref="A283:C283"/>
    <mergeCell ref="C1:I1"/>
    <mergeCell ref="A281:E28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2017-11-01T10:23:54Z</cp:lastPrinted>
  <dcterms:created xsi:type="dcterms:W3CDTF">2005-01-26T09:08:47Z</dcterms:created>
  <dcterms:modified xsi:type="dcterms:W3CDTF">2017-11-13T16:31:13Z</dcterms:modified>
  <cp:category/>
  <cp:version/>
  <cp:contentType/>
  <cp:contentStatus/>
</cp:coreProperties>
</file>